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codeName="ThisWorkbook"/>
  <mc:AlternateContent xmlns:mc="http://schemas.openxmlformats.org/markup-compatibility/2006">
    <mc:Choice Requires="x15">
      <x15ac:absPath xmlns:x15ac="http://schemas.microsoft.com/office/spreadsheetml/2010/11/ac" url="S:\Price Sheets\"/>
    </mc:Choice>
  </mc:AlternateContent>
  <xr:revisionPtr revIDLastSave="0" documentId="8_{E6C1B502-2735-49D5-9B56-2E1181E4572A}" xr6:coauthVersionLast="43" xr6:coauthVersionMax="43" xr10:uidLastSave="{00000000-0000-0000-0000-000000000000}"/>
  <bookViews>
    <workbookView xWindow="28680" yWindow="-120" windowWidth="29040" windowHeight="15840" tabRatio="500" xr2:uid="{00000000-000D-0000-FFFF-FFFF00000000}"/>
  </bookViews>
  <sheets>
    <sheet name="Price Sheet" sheetId="1" r:id="rId1"/>
    <sheet name="Education &amp; Demo" sheetId="3"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1" l="1"/>
  <c r="F27" i="1"/>
  <c r="G27" i="1"/>
  <c r="E28" i="1"/>
  <c r="F28" i="1"/>
  <c r="G28" i="1"/>
  <c r="E29" i="1"/>
  <c r="F29" i="1"/>
  <c r="G29" i="1"/>
  <c r="E30" i="1"/>
  <c r="F30" i="1"/>
  <c r="G30" i="1"/>
  <c r="G26" i="1"/>
  <c r="F26" i="1"/>
  <c r="E26" i="1"/>
  <c r="E55" i="1" l="1"/>
  <c r="F55" i="1"/>
  <c r="G55" i="1"/>
  <c r="E56" i="1"/>
  <c r="F56" i="1"/>
  <c r="G56" i="1"/>
  <c r="E57" i="1"/>
  <c r="F57" i="1"/>
  <c r="G57" i="1"/>
  <c r="E58" i="1"/>
  <c r="F58" i="1"/>
  <c r="G58" i="1"/>
  <c r="E59" i="1"/>
  <c r="F59" i="1"/>
  <c r="G59" i="1"/>
  <c r="E60" i="1"/>
  <c r="F60" i="1"/>
  <c r="G60" i="1"/>
  <c r="E61" i="1"/>
  <c r="F61" i="1"/>
  <c r="G61" i="1"/>
  <c r="E62" i="1"/>
  <c r="F62" i="1"/>
  <c r="G62" i="1"/>
  <c r="E63" i="1"/>
  <c r="F63" i="1"/>
  <c r="G63" i="1"/>
  <c r="E64" i="1"/>
  <c r="F64" i="1"/>
  <c r="G64" i="1"/>
  <c r="E65" i="1"/>
  <c r="F65" i="1"/>
  <c r="G65" i="1"/>
  <c r="E66" i="1"/>
  <c r="F66" i="1"/>
  <c r="G66" i="1"/>
  <c r="E67" i="1"/>
  <c r="F67" i="1"/>
  <c r="G67" i="1"/>
  <c r="E68" i="1"/>
  <c r="F68" i="1"/>
  <c r="G68"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79" i="1"/>
  <c r="F79" i="1"/>
  <c r="G79" i="1"/>
  <c r="E80" i="1"/>
  <c r="F80" i="1"/>
  <c r="G80" i="1"/>
  <c r="E81" i="1"/>
  <c r="F81" i="1"/>
  <c r="G81" i="1"/>
  <c r="E82" i="1"/>
  <c r="F82" i="1"/>
  <c r="G82" i="1"/>
  <c r="E83" i="1"/>
  <c r="F83" i="1"/>
  <c r="G83" i="1"/>
  <c r="E84" i="1"/>
  <c r="F84" i="1"/>
  <c r="G84" i="1"/>
  <c r="E54" i="1"/>
  <c r="F54" i="1"/>
  <c r="G54" i="1"/>
  <c r="G53" i="1"/>
  <c r="F53" i="1"/>
  <c r="E53" i="1"/>
  <c r="E32" i="1"/>
  <c r="F32" i="1"/>
  <c r="G32" i="1"/>
  <c r="E33" i="1"/>
  <c r="F33" i="1"/>
  <c r="G33" i="1"/>
  <c r="E34" i="1"/>
  <c r="F34" i="1"/>
  <c r="G34" i="1"/>
  <c r="E35" i="1"/>
  <c r="F35" i="1"/>
  <c r="G35" i="1"/>
  <c r="G31" i="1"/>
  <c r="F31" i="1"/>
  <c r="E31" i="1"/>
  <c r="D32" i="1" l="1"/>
  <c r="F11" i="3" l="1"/>
  <c r="E11" i="3"/>
  <c r="E12" i="1" l="1"/>
  <c r="F12" i="1"/>
  <c r="G12" i="1"/>
  <c r="G11" i="1"/>
  <c r="F11" i="1"/>
  <c r="E11" i="1"/>
  <c r="G13" i="1" l="1"/>
  <c r="F13" i="1"/>
  <c r="E13" i="1"/>
  <c r="E14" i="1"/>
  <c r="G14" i="1"/>
  <c r="F14" i="1"/>
  <c r="E7" i="3"/>
  <c r="H7" i="3" s="1"/>
  <c r="F9" i="3"/>
  <c r="F7" i="3"/>
  <c r="E9" i="3"/>
  <c r="F6" i="3"/>
  <c r="E6" i="3"/>
  <c r="F5" i="3"/>
  <c r="E5" i="3"/>
  <c r="F4" i="3"/>
  <c r="E4" i="3"/>
  <c r="H9" i="3" l="1"/>
  <c r="I7" i="3"/>
  <c r="I9" i="3"/>
</calcChain>
</file>

<file path=xl/sharedStrings.xml><?xml version="1.0" encoding="utf-8"?>
<sst xmlns="http://schemas.openxmlformats.org/spreadsheetml/2006/main" count="461" uniqueCount="363">
  <si>
    <t>Atomos Price list</t>
  </si>
  <si>
    <t>Effective from:</t>
  </si>
  <si>
    <t>US Channel Price List</t>
  </si>
  <si>
    <t>For Hi-Res and Web Images go to http://assets.atomos.com</t>
  </si>
  <si>
    <t>Product Code</t>
  </si>
  <si>
    <t xml:space="preserve">Item Name </t>
  </si>
  <si>
    <t>Description / Includes</t>
  </si>
  <si>
    <t>MSRP / MAP</t>
  </si>
  <si>
    <t>Black Belt</t>
  </si>
  <si>
    <t>Blue Belt</t>
  </si>
  <si>
    <t>White Belt</t>
  </si>
  <si>
    <t>Carton Qty</t>
  </si>
  <si>
    <t>UPC code</t>
  </si>
  <si>
    <t>Notes</t>
  </si>
  <si>
    <t>Recorders/Monitors</t>
  </si>
  <si>
    <t>ATOMSUMO19</t>
  </si>
  <si>
    <t>ATOMSHGIN2</t>
  </si>
  <si>
    <t>ATOMSHGFL2</t>
  </si>
  <si>
    <t>ATOMNJAIN1</t>
  </si>
  <si>
    <t>ATOMNJAFL2</t>
  </si>
  <si>
    <t>ATOMSHSTU01</t>
  </si>
  <si>
    <t>ATOMSMB001</t>
  </si>
  <si>
    <t>ATOMNJB001</t>
  </si>
  <si>
    <t>ATOMACCKT1</t>
  </si>
  <si>
    <t>ATOMPWRKT1</t>
  </si>
  <si>
    <t>Accessories</t>
  </si>
  <si>
    <t>ATOMPWS002</t>
  </si>
  <si>
    <t>ATOMBAT001</t>
  </si>
  <si>
    <t>ATOMBAT003</t>
  </si>
  <si>
    <t>ATOMBAT004</t>
  </si>
  <si>
    <t>ATOMCAB007</t>
  </si>
  <si>
    <t>ATOMCAB008</t>
  </si>
  <si>
    <t>ATOMCAB009</t>
  </si>
  <si>
    <t>ATOMCAB010</t>
  </si>
  <si>
    <t>ATOMCAB011</t>
  </si>
  <si>
    <t>ATOMCAB012</t>
  </si>
  <si>
    <t>ATOMCAB013</t>
  </si>
  <si>
    <t>ATOMCAB014</t>
  </si>
  <si>
    <t>ATOMCAB015</t>
  </si>
  <si>
    <t>ATOMCAB016</t>
  </si>
  <si>
    <t>ATOMCAB017</t>
  </si>
  <si>
    <t>ATOM4K60C1</t>
  </si>
  <si>
    <t>ATOM4K60C2</t>
  </si>
  <si>
    <t>ATOM4K60C3</t>
  </si>
  <si>
    <t>ATOM4K60C4</t>
  </si>
  <si>
    <t>ATOM4K60C5</t>
  </si>
  <si>
    <t>ATOM4K60C6</t>
  </si>
  <si>
    <t>ATOMCAD112</t>
  </si>
  <si>
    <t>ATOMFCGRS1</t>
  </si>
  <si>
    <t>ATOMDTPCB1</t>
  </si>
  <si>
    <t>ATOMDCK003</t>
  </si>
  <si>
    <t>ATOMCAB004</t>
  </si>
  <si>
    <t>ATOMSUN003</t>
  </si>
  <si>
    <t>ATOMSUN006</t>
  </si>
  <si>
    <t>ATOMACP001</t>
  </si>
  <si>
    <t>ATOMACP002</t>
  </si>
  <si>
    <t>ATOMDTP001</t>
  </si>
  <si>
    <t>ATOMPLT001</t>
  </si>
  <si>
    <t>ATOMPLT002</t>
  </si>
  <si>
    <t>ATOMCAS007</t>
  </si>
  <si>
    <t>ATOMCAS005</t>
  </si>
  <si>
    <t xml:space="preserve">For Hi-Res and web images go to assets.atomos.com </t>
  </si>
  <si>
    <t>Pricing &amp; product information correct E&amp;OE</t>
  </si>
  <si>
    <t>Contact information:</t>
  </si>
  <si>
    <t>https://www.atomos.com/contact-us</t>
  </si>
  <si>
    <t>New</t>
  </si>
  <si>
    <t>ATOMSHGFL1</t>
  </si>
  <si>
    <t>Shogun Flame unit, Custom HPRC case, Control cable, XLR input breakout cable, 2x NP-F750 5200mAh batteries, Fast battery charger, SATA 3/2 to USB 3/2 HDD/SSD docking station, DC to D-Tap coiled cable, Master Caddy II x 5, 12V-3A AC adapter x 2 (Fast charger &amp; DC power), HDR sunhood</t>
  </si>
  <si>
    <t>ATOMSHGIN1</t>
  </si>
  <si>
    <t>Shogun Inferno unit, Custom HPRC case, Control cable, XLR input breakout cable, 2x NP-F750 5200mAh batteries, Fast battery charger, SATA 3/2 to USB 3/2 HDD/SSD docking station, DC to D-Tap coiled cable, Master Caddy II x 5, 12V-3A AC adapter x 2 (Fast charger &amp; DC power), HDR sunhood</t>
  </si>
  <si>
    <t>ATOMNJAFL1*</t>
  </si>
  <si>
    <t>Ninja Flame unit, Custom HPRC case, Control cable, 2x NP-F750 5200mAh batteries, Fast battery charger, SATA 3/2 to USB 3/2 HDD/SSD docking station, DC to D-Tap coiled cable, Master Caddy II x 5, 12V-3A AC adapter x 2 (Fast charger &amp; DC power), HDR sunhood</t>
  </si>
  <si>
    <t xml:space="preserve">Discontinued Products </t>
  </si>
  <si>
    <t>ATOMBLDAC1</t>
  </si>
  <si>
    <t xml:space="preserve">Ninja 2/Ninja/Samurai Blade
Full Accessories Pack
</t>
  </si>
  <si>
    <t>• Atomos Custom Carry Case (hard shell)
• Master Caddy x 2
• AC Battery Charger (US,UK,EU,AU Plugs)
• HDD/SSD Docking Station (USB 3.0 only)
• 2600mAh Battery x 1 (NP570, N,L Series Compatible)
• Canon 5D MKIII (LP-E6) Battery adaptor 
• Nikon D800/D810 (EN-EL15) Battery adaptor
• D-Tap adaptor</t>
  </si>
  <si>
    <t>ATOMNJ2AC1</t>
  </si>
  <si>
    <t>Ninja-2 Carry Case                                                         
Full Accessories Pack</t>
  </si>
  <si>
    <t>• Master Caddy x 2
• 2600mAh Battery x 1 (NP570 N,L, Series Compatible)
• 9V AC Power Adaptor (100-240v) Battery Type
• HDD/SSD Docking Station (USB 3.0 only)
• AC Adaptor (100 -240v)
• Canon 5D MKIII (LP-E6) Battery adaptor 
• Nikon D800/D810 (EN-EL15) Battery adaptor</t>
  </si>
  <si>
    <t>ATOMNJS001</t>
  </si>
  <si>
    <t xml:space="preserve">Ninja Star
</t>
  </si>
  <si>
    <t>• Size of a deck of cards
• Atomos Custom Carry Case (soft shell)
• 2600mAH Battery x 1 (NP570, N,L Series Compatible)
• Atomos Cfast Reader
• Battery Charger
• Cheese plate mounting bracket</t>
  </si>
  <si>
    <t>ATOMRON001</t>
  </si>
  <si>
    <t xml:space="preserve">Ronin
</t>
  </si>
  <si>
    <t xml:space="preserve">
• Master Caddy x 5
• 2600mAh Battery x 2 (NP570, N,L series compatible)
• HDD/SSD Docking Station
• D-Tap Battery Connection
• Power Cable</t>
  </si>
  <si>
    <t>ATOMRON201</t>
  </si>
  <si>
    <t xml:space="preserve">Ronin Duo
</t>
  </si>
  <si>
    <t xml:space="preserve">
• Master Caddy x 5
• 2600mAh Battery x 2 (NP570, N,L series compatible)
• HDD/SSD Docking Station
• D-Tap Battery Connector
• Power Cable</t>
  </si>
  <si>
    <t>ATOMH2S002</t>
  </si>
  <si>
    <t xml:space="preserve">Connect H2S 
HDMI to HD-SDI               
</t>
  </si>
  <si>
    <t xml:space="preserve">• HDMI &gt; SDI
• Test Pattern Generator
• Flash Light
• Fits onto any device with a Sony NP Battery Slot
• 2600mAh Battery x1 (NP570, N,L series compatible)
• 9V AC Power Adaptor (100-240v) Battery Type
</t>
  </si>
  <si>
    <t>ATOMS2H002</t>
  </si>
  <si>
    <t xml:space="preserve">Connect S2H 
HD-SDI to HDMI               
</t>
  </si>
  <si>
    <t>• SDI &gt; HDMI
• Test Pattern Generator
• Flash Light
• Fits onto any device with a Sony NP Battery Slot
• 2600mAh Battery x1 (NP570, N,L series compatible)
• 9V AC Power Adaptor (100-240v) Battery Typ)</t>
  </si>
  <si>
    <t>ATOMACH001</t>
  </si>
  <si>
    <t>Connect AC H2S
HDMI to HD-SDI</t>
  </si>
  <si>
    <t>• HDMI &gt; SDI
• Test Pattern Generator
• Flash Light
• AC Figure 8 Cable</t>
  </si>
  <si>
    <t>ATOMACS001</t>
  </si>
  <si>
    <t>Connect AC S2H
HD SDI to HDM</t>
  </si>
  <si>
    <t xml:space="preserve">• SDI &gt; HDMI
• Test Pattern Generator
• Flash Light
• AC Figure 8 Cable
</t>
  </si>
  <si>
    <t>PowerStation
Photo</t>
  </si>
  <si>
    <t>• Revolutionary Continuous Power System
• 2 x DC + 2 USB Outs to power devices
• Super Fast Dual Charger
• 2600mAh Battery x 2 (NP960 N,L series compatible)
• 12V 3A - AC Adaptor                                              
• Shogun DC to DC Cable
• Canon LP-EN6 battery adaptor for 5D MKIII etc
• Sony NP-FW50 battery adaptor for A7S etc 
• Soft travel Case
• 6 x Velcro cable management loops</t>
  </si>
  <si>
    <t>ATOMCAL001</t>
  </si>
  <si>
    <t xml:space="preserve"> Spyder Calibration Unit 
</t>
  </si>
  <si>
    <t>• 1 x Atomos Spyder Calibration Unit
• 1x Atomos USB to serial 2.5mm jack</t>
  </si>
  <si>
    <t>ATOMMET001</t>
  </si>
  <si>
    <t>Ninja Star Cheese Plate</t>
  </si>
  <si>
    <t>• Cheese plate mount for Ninja Star
• 4 mounting screws included</t>
  </si>
  <si>
    <t>ATOMSUN001</t>
  </si>
  <si>
    <t xml:space="preserve">Sun Hood for Ninja-1/2
</t>
  </si>
  <si>
    <t>• Sunhood
• Double Adaptor 1/4" Mounting Screws x 2</t>
  </si>
  <si>
    <t>ATOMSUN004</t>
  </si>
  <si>
    <t xml:space="preserve">Black Sun Hood for Shogun
</t>
  </si>
  <si>
    <t xml:space="preserve">• Sunhood for Shogun only
• Black </t>
  </si>
  <si>
    <t>ATOMSUN005</t>
  </si>
  <si>
    <t xml:space="preserve">Yellow Sun Hood for Shogun
</t>
  </si>
  <si>
    <t>• Sunhood for Shogun only
• Yellow</t>
  </si>
  <si>
    <t>ATOMCAS003</t>
  </si>
  <si>
    <t xml:space="preserve">Ninja-2 Carry Case                                                         
(with foam inserts for Ninja 2 accessories)
</t>
  </si>
  <si>
    <t xml:space="preserve">• Carry Case
• Foam cut is for Ninja 2 </t>
  </si>
  <si>
    <t>Atomos Yellow Shogun Carry Case
(HPRC Made)</t>
  </si>
  <si>
    <t>• HPRC Design Shogun carry case
• Yellow</t>
  </si>
  <si>
    <t>ATOMFOM003</t>
  </si>
  <si>
    <t xml:space="preserve">Replacement Foam for Ninja-2 Case 
(ATOMCAS003)
</t>
  </si>
  <si>
    <t>• Foam cut is for Ninja 2 carry case (ATOMCAS003)</t>
  </si>
  <si>
    <t>ATOMFOM004</t>
  </si>
  <si>
    <t>Replacement Foam for 
Ninja BLADE/Samurai BLADE Case
(ATOMCAS005)</t>
  </si>
  <si>
    <t>• Foam cut is for Ninja Blade/Samurai Blade carry case
(ATOMCAS005)</t>
  </si>
  <si>
    <t>ATOMFOM005</t>
  </si>
  <si>
    <t>Replacement Foam for Shogun Carry case
(ATOMCAS007)</t>
  </si>
  <si>
    <t>• Foam cut is for Shogun carry case 
(ATOMCAS007)</t>
  </si>
  <si>
    <t>ATOMNJA003</t>
  </si>
  <si>
    <t>Ninja 2</t>
  </si>
  <si>
    <t>Ninja 2 unit, Battery adapter plate for Canon &amp; Nikon, 2 x Master Caddy, 1 x 2600mAh Batteries (N, L Series Compatible), 
Single 1000mA AC Battery Charger, Docking Station (USB 3.0)</t>
  </si>
  <si>
    <t>Edu / Demo  MSRP 25%</t>
  </si>
  <si>
    <t>Edu
MSRP 10%</t>
  </si>
  <si>
    <t>Black Belt
Rebate  25%</t>
  </si>
  <si>
    <t>Black Belt
Rebate 10%</t>
  </si>
  <si>
    <t>Shogun Studio unit, 2x Rack ears with screws, 5x Master II Caddies, 4x Rubber feet, 2x Large rubber feet, 2x IEC power cable, 1x Screen cleaning cloth</t>
  </si>
  <si>
    <t>Shogun Flame unit, soft travel case, 1x Master Caddy II drive caddy, 1x power supply, 1x XLR breakout cable</t>
  </si>
  <si>
    <t>Ninja Inferno unit, soft travel case, 1x Master Caddy II drive caddy, 1x power supply</t>
  </si>
  <si>
    <t xml:space="preserve">Ninja Flame unit, soft travel case, 1x Master Caddy II drive caddy, 1x power supply </t>
  </si>
  <si>
    <t>-</t>
  </si>
  <si>
    <t>Anything in the discontinued list or not, that you may need please contact Roger@atomos.com. We may be able to accomdate</t>
  </si>
  <si>
    <t>Shogun Flame</t>
  </si>
  <si>
    <t xml:space="preserve">Ninja Inferno </t>
  </si>
  <si>
    <t xml:space="preserve">Ninja Flame </t>
  </si>
  <si>
    <t>Sumo unit, Master Caddy II x 1, AC power supply</t>
  </si>
  <si>
    <t>Shogun Inferno</t>
  </si>
  <si>
    <t>Shogun Inferno unit, soft travel case, 1x Master Caddy II drive caddy, 1x power supply, 1x XLR breakout cable</t>
  </si>
  <si>
    <t>Ninja Inferno</t>
  </si>
  <si>
    <t>Ninja Flame</t>
  </si>
  <si>
    <t>Samurai Blade</t>
  </si>
  <si>
    <t>Samurai Blade unit, Single 1000mA AC Battery Charger, 1x2600mAh Battery, Atomos Carry Case, HDD/SSD Docking Station,  2 x Master Caddy, AC Adapter, D-Tap Battery Connector</t>
  </si>
  <si>
    <t>Ninja Blade</t>
  </si>
  <si>
    <t xml:space="preserve">Ninja Blade unit, Battery adapter plate for Canon &amp; Nikon, 2 x Master Caddy, 1 x 2600mAh Battery, Atomos Carry case, single 1000mA AC Battery Charger, Docking Station (USB 3.0)
</t>
  </si>
  <si>
    <t>Accessory Kit</t>
  </si>
  <si>
    <t>HPRC hard flight case, Control cable, 2 x 5200mAh battery, Fast charger, usb docking station, DC to D-Tap cable, 4x Master Caddy II drive caddy, Power Supply, HDR Sunhood</t>
  </si>
  <si>
    <t>Power Kit</t>
  </si>
  <si>
    <t>2x NP-F750 5200mAh batteries, Charger, Power Supply</t>
  </si>
  <si>
    <t>Power Station Video</t>
  </si>
  <si>
    <t>Power Station unit, 2 x 7800mAh batteries, 5 x battery adapters, Soft Carry Case, AC/DC Adapter, 6 x Velcro Straps</t>
  </si>
  <si>
    <t>2600mAh Battery</t>
  </si>
  <si>
    <t>2600mAh 2 Cell Battery NP-570 N.L Series</t>
  </si>
  <si>
    <t>5200mAh Battery</t>
  </si>
  <si>
    <t>5200mAh 4 Cell Battery NP-750 N.L Series</t>
  </si>
  <si>
    <t>7800mAh Battery</t>
  </si>
  <si>
    <t>7800mAh 6 Cell Battery NP-960 N.L Series</t>
  </si>
  <si>
    <t>Micro HDMI (angled) 30cm</t>
  </si>
  <si>
    <t>Coiled -Right angle Micro to Full HDMI 30cm</t>
  </si>
  <si>
    <t>Mini HDMI 30cm</t>
  </si>
  <si>
    <t>Coiled -Mini to Full HDMI 30cm</t>
  </si>
  <si>
    <t>Mini HDMI 50cm</t>
  </si>
  <si>
    <t>Coiled -Mini to Full HDMI 50cm</t>
  </si>
  <si>
    <t>Full HDMI 30cm</t>
  </si>
  <si>
    <t>Coiled -Full to Full HDMI 30cm</t>
  </si>
  <si>
    <t>Full HDMI 50cm</t>
  </si>
  <si>
    <t>Coiled -Full to Full HDMI 50cm</t>
  </si>
  <si>
    <t>Micro to Micro HDMI 50cm</t>
  </si>
  <si>
    <t>Micro HDMI (angled) 50cm</t>
  </si>
  <si>
    <t>Coiled -Right angle Micro to Full HDMI 50cm</t>
  </si>
  <si>
    <t>Micro HDMI 50cm</t>
  </si>
  <si>
    <t>Coiled -Micro to Full HDMI 50cm</t>
  </si>
  <si>
    <t>Micro HDMI 30cm</t>
  </si>
  <si>
    <t>Coiled -Micro to Full HDMI 30cm</t>
  </si>
  <si>
    <t>XLR Breakout Cable (in / out)</t>
  </si>
  <si>
    <t>XLR (input/output) Balanced XLR breakout cable</t>
  </si>
  <si>
    <t>XLR Breakout Cable (input only)</t>
  </si>
  <si>
    <t>XLR (input only) Balanced XLR breakout cable</t>
  </si>
  <si>
    <t>Micro HDMI 4K60p 30cm</t>
  </si>
  <si>
    <t>HDMI Micro to Full 30cm die cast connector (60cm Extended)</t>
  </si>
  <si>
    <t>Micro HDMI 4K60p 40cm</t>
  </si>
  <si>
    <t>HDMI Micro to Full 40cm die cast connector (80cm Extended)</t>
  </si>
  <si>
    <t>Mini HDMI 4K60p 30cm</t>
  </si>
  <si>
    <t>HDMI Mini to Full 30cm die cast connector (60cm Extended)</t>
  </si>
  <si>
    <t>Mini HDMI 4K60p 40cm</t>
  </si>
  <si>
    <t>HDMI Mini to Full 40cm die cast connector (80cm Extended)</t>
  </si>
  <si>
    <t>Full HDMI 4K60p 30cm</t>
  </si>
  <si>
    <t>HDMI Full to Full 30cm die cast connector (60cm Extended)</t>
  </si>
  <si>
    <t>Full HDMI 4K60p 40cm</t>
  </si>
  <si>
    <t>HDMI Full to Full 40cm die cast connector (80cm Extended)</t>
  </si>
  <si>
    <t>Master Caddy II ( 5Pack)</t>
  </si>
  <si>
    <t xml:space="preserve">HDD/SSD Caddies x5 compatible with Atomos HDD/SSD recorders </t>
  </si>
  <si>
    <t>Fast Battery Charger &amp; Power Supply</t>
  </si>
  <si>
    <t>Fast Battery Charger - 2A Charger and Cable (Battery not Included)</t>
  </si>
  <si>
    <t>D-Tap to DC Barrel Coiled Cable</t>
  </si>
  <si>
    <t>D-Tap to DC Barrel Coiled cable</t>
  </si>
  <si>
    <t>USB 2.0 &amp; 3.0 Docking Station</t>
  </si>
  <si>
    <t>Atomos USB to Serial Calibration Cable</t>
  </si>
  <si>
    <t>USB to Serial 2m calibration cable for use with X-Rite i1DisplayPro</t>
  </si>
  <si>
    <t>Sunhood for Ninja Blade/Samurai Blade (Black)</t>
  </si>
  <si>
    <t>Black Sun Hood for Flame Series</t>
  </si>
  <si>
    <t>Sunhood for Shogun Flame and Ninja Flame only (Black)</t>
  </si>
  <si>
    <t>AC Adaptor for Blade series</t>
  </si>
  <si>
    <t>9V 3A AC Adaptor for Blade and Ninja 2 series</t>
  </si>
  <si>
    <t>AC Adaptor for original Shogun</t>
  </si>
  <si>
    <t>12V 2A AC Adaptor for original Shogun series</t>
  </si>
  <si>
    <t>D-Tap DC Power Adaptor</t>
  </si>
  <si>
    <t>D-Tap DC Power Adaptor (connect to Atomos battery terminals)</t>
  </si>
  <si>
    <t>Canon 5DMkIII Battery Adaptors</t>
  </si>
  <si>
    <t>Canon 5DMkIII Battery Adaptors for Blade series</t>
  </si>
  <si>
    <t xml:space="preserve">Nikon D800 Battery Adaptors </t>
  </si>
  <si>
    <t>Nikon D800 Battery Adaptors for Blade series</t>
  </si>
  <si>
    <t xml:space="preserve">Yellow Hard Carry case </t>
  </si>
  <si>
    <t>Yellow Hard Carry case (HPRC)</t>
  </si>
  <si>
    <t xml:space="preserve">Ninja/Samurai Blade Hard Carry Case </t>
  </si>
  <si>
    <t>Ninja/Samurai Blade Hard Carry Case With insert</t>
  </si>
  <si>
    <t>Shogun Studio - NEW PRICE</t>
  </si>
  <si>
    <t>SUMO 19" Monitor / Recorder</t>
  </si>
  <si>
    <t>ATOMSUMO19M</t>
  </si>
  <si>
    <t>Sumo Monitor</t>
  </si>
  <si>
    <t>Sumo monitor unit, Master Caddy II x 1, AC power supply</t>
  </si>
  <si>
    <t>Converters</t>
  </si>
  <si>
    <t>ATOMCSCSH1</t>
  </si>
  <si>
    <t>Connect Convert Scale | SDI to HDMI</t>
  </si>
  <si>
    <t xml:space="preserve">Featuring full size 3G/HD/SD-SDI, lockable HDMI, lockable DC power, removable included mounting ears and conversion/frame rate/resolution scaling up to HD 1080p60. </t>
  </si>
  <si>
    <t>ATOMCCVHS1</t>
  </si>
  <si>
    <t>ATOMCSCHS1</t>
  </si>
  <si>
    <t>Connect Convert Scale | HDMI to SDI</t>
  </si>
  <si>
    <t xml:space="preserve">Featuring full size 3G/HD/SD-SDI, lockable HDMI, lockable DC power, removable included mounting ears and conversion/frame rate/resolution scaling up to 1080p60. </t>
  </si>
  <si>
    <t>ATOMCSPS1</t>
  </si>
  <si>
    <t>Connect Split | SDI</t>
  </si>
  <si>
    <t>A simple solution for splitting and distributing a 3G/HD/SD-SDI video source to multiple video devices such as monitors, switchers or scopes.</t>
  </si>
  <si>
    <t>ATOMCRPS1</t>
  </si>
  <si>
    <t>Connect Repeat | SDI</t>
  </si>
  <si>
    <t xml:space="preserve">Overcome the cable length limitation of SDI with this handy SDI extender to take your 3G/HD/SD-SDI sources beyond distances of 200m using SDI coax cable. </t>
  </si>
  <si>
    <t>ATOMCCNAS1</t>
  </si>
  <si>
    <t>Connect Convert Scale | Analog to SDI/HDMI</t>
  </si>
  <si>
    <t>Connect Composite/S-Video, analogue DVI and component video sources to SDI and HDMI devices, with resolution and frame scaling from SD up to HD 1080p60.</t>
  </si>
  <si>
    <t>ATOMCCNSA1</t>
  </si>
  <si>
    <t>Connect Convert Scale | SDI/HDMI to Analog</t>
  </si>
  <si>
    <t xml:space="preserve">Connect 3G/HD/SD-SDI and HDMI video sources to Composite/S-Video, Analogue DVI and Component devices, with resolution and frame scaling up to 1080p60. </t>
  </si>
  <si>
    <t>ATOMCSYSS1</t>
  </si>
  <si>
    <t>Connect Sync Scale | SDI to SDI</t>
  </si>
  <si>
    <t xml:space="preserve">SDI to SDI converter with up-down SD/HD conversion, frame rate conversion, frame synchronizer built-in and external synchronization connections.  </t>
  </si>
  <si>
    <t>ATOMCSYHS1</t>
  </si>
  <si>
    <t>Connect Sync Scale | HDMI to SDI</t>
  </si>
  <si>
    <t xml:space="preserve">HDMI to SDI converter with up-down SD/HD conversion, frame rate conversion, frame synchronizer built-in and reference synchronization connection. </t>
  </si>
  <si>
    <t>ATOMCTCSH1</t>
  </si>
  <si>
    <t>Connect Convert TC | SDI to HDMI</t>
  </si>
  <si>
    <t>Turn affordable TVs into precision scopes, converting SDI to HDMI while embedding &amp; overlaying LTC timecode and Audio VU meters (up to 8 Ch).</t>
  </si>
  <si>
    <t>ATOMCCVSF1</t>
  </si>
  <si>
    <t>Connect Convert Fiber | SDI to Fiber</t>
  </si>
  <si>
    <t>Converts SDI to Fiber for extremely long video runs exceeding the maximum length capable for SDI cable (200m) or a SDI repeater (400m).</t>
  </si>
  <si>
    <t>ATOMCCVFS1</t>
  </si>
  <si>
    <t>Connect Convert Fiber | Fiber to SDI</t>
  </si>
  <si>
    <t>Converts Fiber to SDI for extremely long video runs exceeding the maximum length capable for SDI cable (200m) or a SDI repeater (400m).</t>
  </si>
  <si>
    <t>ATOMCCVSH2</t>
  </si>
  <si>
    <t>Connect Convert 4K | SDI to HDMI w Scale/Overlay</t>
  </si>
  <si>
    <t>Up to 4Kp60 scaling while converting SDI to HDMI with embedded timecode, WFM, Audio via 12/6/3/1.5G Quadlink SDI. Convert to HDMI or loop out to 12G-SDI.</t>
  </si>
  <si>
    <t>ATOMCCVHS2</t>
  </si>
  <si>
    <t>Connect Convert 4K | HDMI to SDI w Scale/Overlay</t>
  </si>
  <si>
    <t>Up to 4Kp60 scaling while converting HDMI 2.0 to 12G-SDI and HDMI loop. Scale up/down and embed Timecode, Audio and WFM for display on any HDMI/SDI monitor.</t>
  </si>
  <si>
    <t>Sumo Monitor/Recorder</t>
  </si>
  <si>
    <t>Ninja Flame Kit (full accessory)* While Supplies Last</t>
  </si>
  <si>
    <t>Shogun Inferno Kit (full accessory) * While Supplies Last</t>
  </si>
  <si>
    <t>Shogun Flame Kit (full accessory)*         While Supplies Last</t>
  </si>
  <si>
    <t>ATOM19SUN1</t>
  </si>
  <si>
    <t>Sunhood for 19” Product</t>
  </si>
  <si>
    <t>ATOMLCDP02</t>
  </si>
  <si>
    <t>814164020831</t>
  </si>
  <si>
    <t>Sumo screen protector</t>
  </si>
  <si>
    <t xml:space="preserve">Connect Convert | HDMI to SDI </t>
  </si>
  <si>
    <t>Compact, broadcast quality HDMI to SDI converter featuring full size 3G/HD/SD-SDI, lockable HDMI, lockable DC power and removable included mounting ears</t>
  </si>
  <si>
    <t>ATOMNJAV01</t>
  </si>
  <si>
    <t>Ninja V unit, soft travel case, 1x Master Caddy II drive caddy, 1x power supply</t>
  </si>
  <si>
    <t>AtomX Series</t>
  </si>
  <si>
    <t>ATOMSUN007</t>
  </si>
  <si>
    <t xml:space="preserve">Sunhood for Ninja V </t>
  </si>
  <si>
    <t>ATOMLCDP03</t>
  </si>
  <si>
    <t>Screen Protector for Ninja V</t>
  </si>
  <si>
    <t>ATOMDCK004</t>
  </si>
  <si>
    <t>USB-C 3.1 Docking Station</t>
  </si>
  <si>
    <t>ATOMXSYNC1</t>
  </si>
  <si>
    <t>AtomX Sync</t>
  </si>
  <si>
    <t>ATOMXGIGE1</t>
  </si>
  <si>
    <t>AtomX GigE/NDI</t>
  </si>
  <si>
    <t>ATOMXSSDH1</t>
  </si>
  <si>
    <t>AtomX SSDmini Handle</t>
  </si>
  <si>
    <t>ATOMX19TLT</t>
  </si>
  <si>
    <t>AtomX Tilt Sumo</t>
  </si>
  <si>
    <t>0814164021111</t>
  </si>
  <si>
    <t>0814164021135</t>
  </si>
  <si>
    <t>0814164021098</t>
  </si>
  <si>
    <t>0814164021142</t>
  </si>
  <si>
    <t>0814164021159</t>
  </si>
  <si>
    <t>0814164021128</t>
  </si>
  <si>
    <t>ATOMXARM10</t>
  </si>
  <si>
    <t>ATOMXARM13</t>
  </si>
  <si>
    <t>ATOMX5NVCA</t>
  </si>
  <si>
    <t>ATOMX19GRA</t>
  </si>
  <si>
    <t>AtomX Sumo Grab Handle</t>
  </si>
  <si>
    <t>0814164021197</t>
  </si>
  <si>
    <t>0814164021203</t>
  </si>
  <si>
    <t>0814164021210</t>
  </si>
  <si>
    <t>0814164021227</t>
  </si>
  <si>
    <r>
      <t xml:space="preserve">Heavy duty solution for mounting your Atomos monitor to you camera, cage or rig via the 3/8" with the included AtomX hex spanner. </t>
    </r>
    <r>
      <rPr>
        <sz val="12"/>
        <color rgb="FFFF0000"/>
        <rFont val="Helvetica"/>
        <family val="2"/>
      </rPr>
      <t>New! Includes: 1x 13' AtomX Articualted Arm, 1 x Quick release plate, 1 x spanner tool, 1 x screw driver tool</t>
    </r>
  </si>
  <si>
    <r>
      <t xml:space="preserve">Robust and easy solution for mounting your Atomos monitor to you camera, cage or rig via the 1/4"20 with the included AtomX hex spanner. </t>
    </r>
    <r>
      <rPr>
        <sz val="12"/>
        <color rgb="FFFF0000"/>
        <rFont val="Helvetica"/>
        <family val="2"/>
      </rPr>
      <t>New! Includes: 1x 10' AtomX Articualted Arm, 1 x Quick release plate, 1 x spanner tool, 1 x screw driver tool</t>
    </r>
  </si>
  <si>
    <r>
      <t xml:space="preserve">Metal protective exo-skeleton featuring a wide range of different mounting options for the camera and accessories.The cage includes a single HDMI cable clamp that attaches to the left of the unit to protect the HDMI cable and port. </t>
    </r>
    <r>
      <rPr>
        <sz val="12"/>
        <color rgb="FFFF0000"/>
        <rFont val="Helvetica"/>
        <family val="2"/>
      </rPr>
      <t xml:space="preserve">New! Includes: 1 x Cage, 1 x HDMI clamp, 1 x 1/4 screw, 2 x M3 screw, 3 x Hex spanner  </t>
    </r>
  </si>
  <si>
    <r>
      <t xml:space="preserve">Rugged yet lighweight design allows for easy attachment wih standard 1/4"20 screw, the aluminium mount points complement the chasis of the Sumo and the carbon fibre cross bar provides a robust grab handle New! Includes: </t>
    </r>
    <r>
      <rPr>
        <sz val="12"/>
        <color rgb="FFFF0000"/>
        <rFont val="Helvetica"/>
        <family val="2"/>
      </rPr>
      <t>2 x Handle mount, 2 x 1/4' 20 Mounting screws and  1x carbon fibre handle</t>
    </r>
  </si>
  <si>
    <t xml:space="preserve">Ninja V </t>
  </si>
  <si>
    <r>
      <t xml:space="preserve">Modular Expansion for Ninja V. Supports NDI I/O witn encode, decode control, sync and graphic layers </t>
    </r>
    <r>
      <rPr>
        <sz val="12"/>
        <color rgb="FFFF0000"/>
        <rFont val="Helvetica"/>
        <family val="2"/>
      </rPr>
      <t>New! Shipping Q2/3 2019</t>
    </r>
  </si>
  <si>
    <t>ATOMCCVSH1</t>
  </si>
  <si>
    <t>Connect Convert | SDI to HDMI</t>
  </si>
  <si>
    <t>Compact, broadcast quality SDI to HDMI converter featuring full size 3G/HD/SD-SDI, lockable HDMI, lockable DC power and removable included mounting ears</t>
  </si>
  <si>
    <t>ATOMSHBH01</t>
  </si>
  <si>
    <t>Shogun Studio</t>
  </si>
  <si>
    <t>Ninja V unit, Retail Package, 1x Master Caddy II drive caddy, 1x Power Supply</t>
  </si>
  <si>
    <t>AtomX 10" Arm and QR plate</t>
  </si>
  <si>
    <t>AtomX 13" Arm and QR plate</t>
  </si>
  <si>
    <t>AtomX 5" NinjaV Cage by SmallRig</t>
  </si>
  <si>
    <t xml:space="preserve">Sun Hood for Ninja Blade/Samurai Blade </t>
  </si>
  <si>
    <t>ATOMX5SBCA</t>
  </si>
  <si>
    <t>AtomX 5" ShinobiCage by SmallRig</t>
  </si>
  <si>
    <t>ATOMSHG701</t>
  </si>
  <si>
    <t xml:space="preserve">ATOMSHBS01 </t>
  </si>
  <si>
    <r>
      <t xml:space="preserve">Shinobi HDMI - </t>
    </r>
    <r>
      <rPr>
        <sz val="12"/>
        <color rgb="FFFF0000"/>
        <rFont val="Helvetica"/>
        <family val="2"/>
      </rPr>
      <t>NEW</t>
    </r>
  </si>
  <si>
    <t>Shinobi HDMI unit, Retail Package, 1x Power Supply</t>
  </si>
  <si>
    <r>
      <t xml:space="preserve">Shinobi SDI - </t>
    </r>
    <r>
      <rPr>
        <sz val="12"/>
        <color rgb="FFFF0000"/>
        <rFont val="Helvetica"/>
        <family val="2"/>
      </rPr>
      <t>NEW</t>
    </r>
  </si>
  <si>
    <t xml:space="preserve">5" HDR Pro Monitor for in-the-field &amp; on-set pro video production. A lightweight HDR field monitor for the video professional who needs the flexibility of both HDMI and SDI camera connectivity, or the vlogger wanting to take their production to the next level. </t>
  </si>
  <si>
    <t>Tilt for Sumo Feet</t>
  </si>
  <si>
    <t>Handle to use new AtomX SSD mini in other Atomos recorders 5 Pack.</t>
  </si>
  <si>
    <t xml:space="preserve">USB-C 3.1 Powered Docking Station </t>
  </si>
  <si>
    <t xml:space="preserve">Sunhood for Ninja V (Black) </t>
  </si>
  <si>
    <t xml:space="preserve">ATOMACCKT2 </t>
  </si>
  <si>
    <t>Suitable for Shinobi, Shinobi SDI and Ninja V. Travel Case, 2 x NP-F750 5200mAh battery, Fast charger, DC Power Supply, Sunhood</t>
  </si>
  <si>
    <t xml:space="preserve">ATOMXSDI01 </t>
  </si>
  <si>
    <t>Modular Expansion for Ninja V. Adds SDI connectivity to Ninja V.</t>
  </si>
  <si>
    <t>814164021258</t>
  </si>
  <si>
    <r>
      <t xml:space="preserve">AtomX SDI modular expansion - </t>
    </r>
    <r>
      <rPr>
        <sz val="12"/>
        <color rgb="FFFF0000"/>
        <rFont val="Helvetica"/>
        <family val="2"/>
      </rPr>
      <t>Q2 Release, New! Pre-Order</t>
    </r>
  </si>
  <si>
    <t>ATOMPWR012</t>
  </si>
  <si>
    <t xml:space="preserve">12v 3A AC Power supply with multi region removable plugs EU/UK/US/AU. Compatible with Atomos Flame series, Inferno Series monitor Recorders and Ninja V battery Eliminator. </t>
  </si>
  <si>
    <r>
      <t xml:space="preserve">Atomos Locking AC Power Adaptor - </t>
    </r>
    <r>
      <rPr>
        <sz val="12"/>
        <color rgb="FFFF0000"/>
        <rFont val="Helvetica"/>
        <family val="2"/>
      </rPr>
      <t>New</t>
    </r>
  </si>
  <si>
    <r>
      <t xml:space="preserve">Shogun 7 </t>
    </r>
    <r>
      <rPr>
        <sz val="12"/>
        <color rgb="FFFF0000"/>
        <rFont val="Helvetica"/>
        <family val="2"/>
      </rPr>
      <t>New! Preorder</t>
    </r>
  </si>
  <si>
    <t>Ninja V</t>
  </si>
  <si>
    <t>Shogun 7 unit, Travel Case, 1x Master Caddy II drive caddy, 1x DC locking connector</t>
  </si>
  <si>
    <t>Shogun 7 New! Preorder Q2</t>
  </si>
  <si>
    <r>
      <t xml:space="preserve">Modular Expansion for Ninja V for wireless timecode, genlock and Bluetooth control with exchange battery power life functionality </t>
    </r>
    <r>
      <rPr>
        <sz val="12"/>
        <color rgb="FFFF0000"/>
        <rFont val="Helvetica"/>
        <family val="2"/>
      </rPr>
      <t>New! Shipping Q2 2019</t>
    </r>
  </si>
  <si>
    <r>
      <t xml:space="preserve">5" Accessory Kit for 5" Screens - </t>
    </r>
    <r>
      <rPr>
        <sz val="12"/>
        <color rgb="FFFF0000"/>
        <rFont val="Helvetica"/>
        <family val="2"/>
      </rPr>
      <t>New</t>
    </r>
  </si>
  <si>
    <t>New MSRP / MAP +25% Tariff Tax</t>
  </si>
  <si>
    <t>New MSRP Pricing</t>
  </si>
  <si>
    <t>Discontinued - For information purposes only</t>
  </si>
  <si>
    <r>
      <t xml:space="preserve">7" HDR Pro/Cinema Monitor-Recorder-Switcher. Dynamic AtomHDR screen technology. Real-time output to Dolby Vision. Up to 4Kp60 or 2Kp240 recording into ProRes RAW, ProRes, DNxHR or CDNG. Portable Multi-cam up to HDp60 SDI ISOs x 4 recording. </t>
    </r>
    <r>
      <rPr>
        <sz val="12"/>
        <color rgb="FFFF0000"/>
        <rFont val="Helvetica"/>
        <family val="2"/>
      </rPr>
      <t>Incl: Shogun 7 unit, Travel Case, 1x Master Caddy II drive caddy, 1x DC locking connector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</si>
</sst>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00"/>
    <numFmt numFmtId="165" formatCode="[$£-809]#,##0.00"/>
    <numFmt numFmtId="166" formatCode="_-* #,##0_-;\-* #,##0_-;_-* &quot;-&quot;??_-;_-@_-"/>
    <numFmt numFmtId="167" formatCode="[$$-45C]#,##0.00"/>
  </numFmts>
  <fonts count="3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9"/>
      <color theme="1"/>
      <name val="Helvetica"/>
      <family val="2"/>
    </font>
    <font>
      <b/>
      <i/>
      <sz val="9"/>
      <color rgb="FFC00000"/>
      <name val="Helvetica"/>
      <family val="2"/>
    </font>
    <font>
      <sz val="12"/>
      <color theme="1"/>
      <name val="Helvetica"/>
      <family val="2"/>
    </font>
    <font>
      <b/>
      <u/>
      <sz val="12"/>
      <color theme="1"/>
      <name val="Helvetica"/>
      <family val="2"/>
    </font>
    <font>
      <b/>
      <sz val="12"/>
      <color theme="1"/>
      <name val="Helvetica"/>
      <family val="2"/>
    </font>
    <font>
      <sz val="16"/>
      <color theme="1"/>
      <name val="Helvetica"/>
      <family val="2"/>
    </font>
    <font>
      <u/>
      <sz val="10"/>
      <color theme="10"/>
      <name val="Arial"/>
      <family val="2"/>
    </font>
    <font>
      <sz val="12"/>
      <color theme="0"/>
      <name val="Helvetica"/>
      <family val="2"/>
    </font>
    <font>
      <b/>
      <sz val="9"/>
      <color theme="1"/>
      <name val="Helvetica"/>
      <family val="2"/>
    </font>
    <font>
      <b/>
      <i/>
      <sz val="12"/>
      <color rgb="FFC00000"/>
      <name val="Helvetica"/>
      <family val="2"/>
    </font>
    <font>
      <b/>
      <sz val="12"/>
      <color rgb="FFC00000"/>
      <name val="Helvetica"/>
      <family val="2"/>
    </font>
    <font>
      <u/>
      <sz val="12"/>
      <color theme="10"/>
      <name val="Helvetica"/>
      <family val="2"/>
    </font>
    <font>
      <b/>
      <sz val="12"/>
      <color rgb="FFFF0000"/>
      <name val="Helvetica"/>
      <family val="2"/>
    </font>
    <font>
      <b/>
      <u/>
      <sz val="16"/>
      <color theme="1"/>
      <name val="Helvetica"/>
      <family val="2"/>
    </font>
    <font>
      <b/>
      <sz val="12"/>
      <color theme="0"/>
      <name val="Helvetica"/>
      <family val="2"/>
    </font>
    <font>
      <sz val="12"/>
      <color rgb="FFFF0000"/>
      <name val="Helvetica"/>
      <family val="2"/>
    </font>
    <font>
      <b/>
      <sz val="12"/>
      <color rgb="FFFF0000"/>
      <name val="Calibri"/>
      <family val="2"/>
      <scheme val="minor"/>
    </font>
    <font>
      <b/>
      <sz val="16"/>
      <color theme="1"/>
      <name val="Helvetica"/>
      <family val="2"/>
    </font>
    <font>
      <b/>
      <sz val="16"/>
      <color theme="0"/>
      <name val="Helvetica"/>
      <family val="2"/>
    </font>
    <font>
      <u/>
      <sz val="12"/>
      <color theme="11"/>
      <name val="Calibri"/>
      <family val="2"/>
      <scheme val="minor"/>
    </font>
    <font>
      <sz val="12"/>
      <color rgb="FF000000"/>
      <name val="Helvetica"/>
      <family val="2"/>
    </font>
    <font>
      <sz val="12"/>
      <color theme="1"/>
      <name val="Helvetica Bold"/>
    </font>
    <font>
      <b/>
      <sz val="14"/>
      <name val="Helvetica"/>
      <family val="2"/>
    </font>
    <font>
      <u/>
      <sz val="14"/>
      <color theme="10"/>
      <name val="Helvetica"/>
      <family val="2"/>
    </font>
    <font>
      <b/>
      <sz val="12"/>
      <color rgb="FF000000"/>
      <name val="Helvetica"/>
      <family val="2"/>
    </font>
    <font>
      <i/>
      <sz val="12"/>
      <color rgb="FFC00000"/>
      <name val="Helvetica"/>
      <family val="2"/>
    </font>
  </fonts>
  <fills count="10">
    <fill>
      <patternFill patternType="none"/>
    </fill>
    <fill>
      <patternFill patternType="gray125"/>
    </fill>
    <fill>
      <patternFill patternType="solid">
        <fgColor theme="1"/>
        <bgColor indexed="64"/>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9"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theme="2" tint="-0.249977111117893"/>
      </bottom>
      <diagonal/>
    </border>
    <border>
      <left/>
      <right/>
      <top style="thin">
        <color theme="1" tint="0.499984740745262"/>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bottom style="medium">
        <color auto="1"/>
      </bottom>
      <diagonal/>
    </border>
    <border>
      <left/>
      <right/>
      <top style="thin">
        <color auto="1"/>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6">
    <xf numFmtId="0" fontId="0" fillId="0" borderId="0"/>
    <xf numFmtId="43" fontId="3" fillId="0" borderId="0" applyFont="0" applyFill="0" applyBorder="0" applyAlignment="0" applyProtection="0"/>
    <xf numFmtId="0" fontId="3" fillId="0" borderId="0"/>
    <xf numFmtId="0" fontId="11" fillId="0" borderId="0" applyNumberFormat="0" applyFill="0" applyBorder="0" applyAlignment="0" applyProtection="0">
      <alignment vertical="center"/>
    </xf>
    <xf numFmtId="0" fontId="24" fillId="0" borderId="0" applyNumberFormat="0" applyFill="0" applyBorder="0" applyAlignment="0" applyProtection="0"/>
    <xf numFmtId="0" fontId="24" fillId="0" borderId="0" applyNumberFormat="0" applyFill="0" applyBorder="0" applyAlignment="0" applyProtection="0"/>
  </cellStyleXfs>
  <cellXfs count="266">
    <xf numFmtId="0" fontId="0" fillId="0" borderId="0" xfId="0"/>
    <xf numFmtId="0" fontId="7" fillId="0" borderId="0" xfId="2" applyFont="1" applyAlignment="1">
      <alignment vertical="center"/>
    </xf>
    <xf numFmtId="0" fontId="7" fillId="0" borderId="0" xfId="2" applyFont="1" applyBorder="1" applyAlignment="1">
      <alignment vertical="center"/>
    </xf>
    <xf numFmtId="0" fontId="7" fillId="0" borderId="0" xfId="2" applyFont="1" applyBorder="1" applyAlignment="1">
      <alignment vertical="center" wrapText="1"/>
    </xf>
    <xf numFmtId="0" fontId="5" fillId="0" borderId="0" xfId="2" applyFont="1" applyAlignment="1">
      <alignment horizontal="center" vertical="center" wrapText="1"/>
    </xf>
    <xf numFmtId="0" fontId="7" fillId="0" borderId="0" xfId="2" applyFont="1" applyAlignment="1">
      <alignment vertical="center" wrapText="1"/>
    </xf>
    <xf numFmtId="0" fontId="8" fillId="0" borderId="0" xfId="2" applyFont="1" applyAlignment="1">
      <alignment horizontal="center" vertical="center" wrapText="1"/>
    </xf>
    <xf numFmtId="0" fontId="7" fillId="0" borderId="0" xfId="2" applyFont="1" applyAlignment="1">
      <alignment horizontal="center" vertical="center" wrapText="1"/>
    </xf>
    <xf numFmtId="0" fontId="10" fillId="0" borderId="0" xfId="2" applyFont="1" applyAlignment="1">
      <alignment horizontal="center" vertical="center" wrapText="1"/>
    </xf>
    <xf numFmtId="0" fontId="0" fillId="0" borderId="0" xfId="0" applyAlignment="1">
      <alignment wrapText="1"/>
    </xf>
    <xf numFmtId="0" fontId="16" fillId="0" borderId="0" xfId="3" applyFont="1" applyBorder="1" applyAlignment="1">
      <alignment vertical="center" wrapText="1"/>
    </xf>
    <xf numFmtId="0" fontId="19" fillId="2" borderId="1" xfId="2" applyFont="1" applyFill="1" applyBorder="1" applyAlignment="1">
      <alignment horizontal="center" vertical="center"/>
    </xf>
    <xf numFmtId="164" fontId="19" fillId="2" borderId="1" xfId="2" applyNumberFormat="1" applyFont="1" applyFill="1" applyBorder="1" applyAlignment="1">
      <alignment horizontal="center" vertical="center" wrapText="1"/>
    </xf>
    <xf numFmtId="0" fontId="19" fillId="2" borderId="1" xfId="2" applyFont="1" applyFill="1" applyBorder="1" applyAlignment="1">
      <alignment horizontal="center" vertical="center" wrapText="1"/>
    </xf>
    <xf numFmtId="164" fontId="13" fillId="0" borderId="4" xfId="2" applyNumberFormat="1" applyFont="1" applyBorder="1" applyAlignment="1">
      <alignment vertical="center"/>
    </xf>
    <xf numFmtId="0" fontId="0" fillId="0" borderId="0" xfId="0" applyBorder="1"/>
    <xf numFmtId="164" fontId="0" fillId="0" borderId="0" xfId="0" applyNumberFormat="1"/>
    <xf numFmtId="164" fontId="9" fillId="0" borderId="0" xfId="2" applyNumberFormat="1" applyFont="1" applyBorder="1" applyAlignment="1">
      <alignment horizontal="center" vertical="center"/>
    </xf>
    <xf numFmtId="0" fontId="12" fillId="2" borderId="1" xfId="2" applyFont="1" applyFill="1" applyBorder="1" applyAlignment="1">
      <alignment horizontal="center" vertical="center" wrapText="1"/>
    </xf>
    <xf numFmtId="164" fontId="12" fillId="2" borderId="1" xfId="2" applyNumberFormat="1" applyFont="1" applyFill="1" applyBorder="1" applyAlignment="1">
      <alignment horizontal="center" vertical="center" wrapText="1"/>
    </xf>
    <xf numFmtId="164" fontId="12" fillId="3" borderId="1" xfId="2" applyNumberFormat="1" applyFont="1" applyFill="1" applyBorder="1" applyAlignment="1">
      <alignment horizontal="center" vertical="center" wrapText="1"/>
    </xf>
    <xf numFmtId="164" fontId="7" fillId="4" borderId="1" xfId="2" applyNumberFormat="1" applyFont="1" applyFill="1" applyBorder="1" applyAlignment="1">
      <alignment horizontal="center" vertical="center" wrapText="1"/>
    </xf>
    <xf numFmtId="0" fontId="7" fillId="0" borderId="0" xfId="0" applyFont="1" applyAlignment="1">
      <alignment wrapText="1"/>
    </xf>
    <xf numFmtId="0" fontId="9" fillId="0" borderId="0" xfId="0" applyFont="1"/>
    <xf numFmtId="0" fontId="7" fillId="0" borderId="1" xfId="0" applyFont="1" applyBorder="1" applyAlignment="1">
      <alignment wrapText="1"/>
    </xf>
    <xf numFmtId="0" fontId="7" fillId="0" borderId="1" xfId="0" applyFont="1" applyBorder="1" applyAlignment="1">
      <alignment horizontal="left" vertical="center" wrapText="1"/>
    </xf>
    <xf numFmtId="0" fontId="9" fillId="7" borderId="1" xfId="2" applyFont="1" applyFill="1" applyBorder="1" applyAlignment="1">
      <alignment horizontal="center" vertical="center" wrapText="1"/>
    </xf>
    <xf numFmtId="164" fontId="9" fillId="7" borderId="1" xfId="2" applyNumberFormat="1" applyFont="1" applyFill="1" applyBorder="1" applyAlignment="1">
      <alignment horizontal="center" vertical="center"/>
    </xf>
    <xf numFmtId="0" fontId="9" fillId="7" borderId="1" xfId="2" applyFont="1" applyFill="1" applyBorder="1" applyAlignment="1">
      <alignment horizontal="center" vertical="center"/>
    </xf>
    <xf numFmtId="165" fontId="9" fillId="7" borderId="1" xfId="2" applyNumberFormat="1" applyFont="1" applyFill="1" applyBorder="1" applyAlignment="1">
      <alignment horizontal="center" vertical="center"/>
    </xf>
    <xf numFmtId="0" fontId="14" fillId="7" borderId="1" xfId="2" applyFont="1" applyFill="1" applyBorder="1" applyAlignment="1">
      <alignment horizontal="center" vertical="center" wrapText="1"/>
    </xf>
    <xf numFmtId="0" fontId="7" fillId="0" borderId="1" xfId="0" applyFont="1" applyFill="1" applyBorder="1" applyAlignment="1">
      <alignment wrapText="1"/>
    </xf>
    <xf numFmtId="0" fontId="7" fillId="0" borderId="0" xfId="0" applyFont="1" applyFill="1" applyAlignment="1">
      <alignment wrapText="1"/>
    </xf>
    <xf numFmtId="0" fontId="0" fillId="0" borderId="0" xfId="0" applyFill="1" applyAlignment="1">
      <alignment wrapText="1"/>
    </xf>
    <xf numFmtId="0" fontId="7" fillId="6" borderId="1" xfId="0" applyFont="1" applyFill="1" applyBorder="1" applyAlignment="1">
      <alignment wrapText="1"/>
    </xf>
    <xf numFmtId="0" fontId="7" fillId="6"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2" applyFont="1" applyFill="1" applyBorder="1" applyAlignment="1">
      <alignment horizontal="center" vertical="center" wrapText="1"/>
    </xf>
    <xf numFmtId="164" fontId="9" fillId="0" borderId="1" xfId="2"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0" fontId="0" fillId="0" borderId="0" xfId="0" applyFill="1"/>
    <xf numFmtId="0" fontId="4" fillId="0" borderId="1" xfId="0" applyFont="1" applyFill="1" applyBorder="1"/>
    <xf numFmtId="1" fontId="4" fillId="0" borderId="1" xfId="0" applyNumberFormat="1" applyFont="1" applyFill="1" applyBorder="1" applyAlignment="1">
      <alignment horizontal="center" vertical="center"/>
    </xf>
    <xf numFmtId="0" fontId="0" fillId="0" borderId="1" xfId="0" applyFill="1" applyBorder="1"/>
    <xf numFmtId="0" fontId="7" fillId="8" borderId="1" xfId="2" applyFont="1" applyFill="1" applyBorder="1" applyAlignment="1">
      <alignment vertical="center" wrapText="1"/>
    </xf>
    <xf numFmtId="0" fontId="7" fillId="6" borderId="1" xfId="2"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0" xfId="2" applyFont="1" applyBorder="1" applyAlignment="1">
      <alignment vertical="center" wrapText="1"/>
    </xf>
    <xf numFmtId="0" fontId="23" fillId="0" borderId="0" xfId="0" applyFont="1" applyFill="1" applyBorder="1" applyAlignment="1">
      <alignment vertical="center" wrapText="1"/>
    </xf>
    <xf numFmtId="0" fontId="7" fillId="0" borderId="1" xfId="2" applyFont="1" applyFill="1" applyBorder="1" applyAlignment="1">
      <alignment vertical="center" wrapText="1"/>
    </xf>
    <xf numFmtId="164" fontId="7" fillId="0" borderId="1" xfId="2" applyNumberFormat="1" applyFont="1" applyFill="1" applyBorder="1" applyAlignment="1">
      <alignment vertical="center"/>
    </xf>
    <xf numFmtId="0" fontId="2" fillId="0" borderId="0" xfId="0" applyFont="1" applyFill="1" applyAlignment="1">
      <alignment wrapText="1"/>
    </xf>
    <xf numFmtId="0" fontId="7" fillId="6" borderId="1" xfId="0" applyFont="1" applyFill="1" applyBorder="1" applyAlignment="1">
      <alignment horizontal="center" wrapText="1"/>
    </xf>
    <xf numFmtId="0" fontId="15" fillId="0" borderId="1" xfId="2" applyFont="1" applyFill="1" applyBorder="1" applyAlignment="1">
      <alignment horizontal="center" vertical="center" wrapText="1"/>
    </xf>
    <xf numFmtId="167" fontId="7" fillId="0" borderId="1" xfId="2" applyNumberFormat="1" applyFont="1" applyFill="1" applyBorder="1" applyAlignment="1">
      <alignment vertical="center"/>
    </xf>
    <xf numFmtId="0" fontId="21" fillId="0" borderId="1" xfId="0" applyFont="1" applyFill="1" applyBorder="1" applyAlignment="1">
      <alignment horizontal="center"/>
    </xf>
    <xf numFmtId="164" fontId="9" fillId="0" borderId="1" xfId="2" applyNumberFormat="1" applyFont="1" applyFill="1" applyBorder="1" applyAlignment="1">
      <alignment horizontal="center" vertical="center"/>
    </xf>
    <xf numFmtId="166" fontId="9" fillId="0" borderId="1" xfId="1" applyNumberFormat="1" applyFont="1" applyFill="1" applyBorder="1" applyAlignment="1">
      <alignment horizontal="center" vertical="center"/>
    </xf>
    <xf numFmtId="1" fontId="9" fillId="0" borderId="1" xfId="2" applyNumberFormat="1" applyFont="1" applyFill="1" applyBorder="1" applyAlignment="1">
      <alignment horizontal="center" vertical="center"/>
    </xf>
    <xf numFmtId="0" fontId="7" fillId="0" borderId="0" xfId="2" applyFont="1" applyFill="1" applyAlignment="1">
      <alignment vertical="center"/>
    </xf>
    <xf numFmtId="0" fontId="4" fillId="0" borderId="1" xfId="0" applyFont="1" applyFill="1" applyBorder="1" applyAlignment="1">
      <alignment horizontal="right"/>
    </xf>
    <xf numFmtId="0" fontId="9" fillId="9" borderId="1" xfId="2" applyFont="1" applyFill="1" applyBorder="1" applyAlignment="1">
      <alignment horizontal="center" vertical="center" wrapText="1"/>
    </xf>
    <xf numFmtId="164" fontId="26" fillId="9" borderId="1" xfId="0" applyNumberFormat="1" applyFont="1" applyFill="1" applyBorder="1" applyAlignment="1">
      <alignment horizontal="center" vertical="center"/>
    </xf>
    <xf numFmtId="0" fontId="0" fillId="9" borderId="1" xfId="0" applyFill="1" applyBorder="1"/>
    <xf numFmtId="164" fontId="9" fillId="9" borderId="1" xfId="0" applyNumberFormat="1" applyFont="1" applyFill="1" applyBorder="1" applyAlignment="1">
      <alignment horizontal="center" vertical="center"/>
    </xf>
    <xf numFmtId="0" fontId="21" fillId="9" borderId="1" xfId="0" applyFont="1" applyFill="1" applyBorder="1" applyAlignment="1">
      <alignment horizontal="center"/>
    </xf>
    <xf numFmtId="0" fontId="9" fillId="0" borderId="1" xfId="2" applyFont="1" applyFill="1" applyBorder="1" applyAlignment="1">
      <alignment vertical="center"/>
    </xf>
    <xf numFmtId="0" fontId="7" fillId="0" borderId="1" xfId="2" applyFont="1" applyFill="1" applyBorder="1" applyAlignment="1">
      <alignment vertical="center"/>
    </xf>
    <xf numFmtId="164" fontId="4" fillId="0" borderId="1" xfId="0" applyNumberFormat="1" applyFont="1" applyFill="1" applyBorder="1" applyAlignment="1">
      <alignment horizontal="center" vertical="center"/>
    </xf>
    <xf numFmtId="0" fontId="7" fillId="8" borderId="1" xfId="0" applyFont="1" applyFill="1" applyBorder="1" applyAlignment="1">
      <alignment vertical="center" wrapText="1"/>
    </xf>
    <xf numFmtId="0" fontId="7" fillId="0" borderId="1" xfId="2" applyFont="1" applyFill="1" applyBorder="1" applyAlignment="1">
      <alignment horizontal="left" vertical="center" wrapText="1"/>
    </xf>
    <xf numFmtId="44" fontId="9" fillId="0" borderId="1" xfId="2" applyNumberFormat="1" applyFont="1" applyFill="1" applyBorder="1" applyAlignment="1">
      <alignment vertical="center"/>
    </xf>
    <xf numFmtId="0" fontId="1" fillId="0" borderId="0" xfId="0" applyFont="1" applyFill="1" applyAlignment="1">
      <alignment wrapText="1"/>
    </xf>
    <xf numFmtId="0" fontId="25" fillId="0" borderId="1" xfId="0" applyFont="1" applyFill="1" applyBorder="1" applyAlignment="1">
      <alignment vertical="center" wrapText="1"/>
    </xf>
    <xf numFmtId="9" fontId="23" fillId="0" borderId="0" xfId="0" applyNumberFormat="1" applyFont="1" applyFill="1" applyBorder="1" applyAlignment="1">
      <alignment vertical="center" wrapText="1"/>
    </xf>
    <xf numFmtId="0" fontId="17" fillId="8" borderId="1" xfId="0" applyFont="1" applyFill="1" applyBorder="1" applyAlignment="1">
      <alignment horizontal="center" vertical="center" wrapText="1"/>
    </xf>
    <xf numFmtId="167" fontId="12" fillId="2" borderId="1" xfId="2" applyNumberFormat="1" applyFont="1" applyFill="1" applyBorder="1" applyAlignment="1">
      <alignment horizontal="center" vertical="center" wrapText="1"/>
    </xf>
    <xf numFmtId="167" fontId="7" fillId="8" borderId="1" xfId="2" applyNumberFormat="1" applyFont="1" applyFill="1" applyBorder="1" applyAlignment="1">
      <alignment vertical="center"/>
    </xf>
    <xf numFmtId="167" fontId="0" fillId="0" borderId="0" xfId="0" applyNumberFormat="1" applyAlignment="1">
      <alignment wrapText="1"/>
    </xf>
    <xf numFmtId="167" fontId="7" fillId="0" borderId="0" xfId="2" applyNumberFormat="1" applyFont="1" applyBorder="1" applyAlignment="1">
      <alignment vertical="center" wrapText="1"/>
    </xf>
    <xf numFmtId="0" fontId="7" fillId="8" borderId="1" xfId="2" applyFont="1" applyFill="1" applyBorder="1" applyAlignment="1">
      <alignment horizontal="left" vertical="center" wrapText="1"/>
    </xf>
    <xf numFmtId="44" fontId="9" fillId="8" borderId="1" xfId="2" applyNumberFormat="1" applyFont="1" applyFill="1" applyBorder="1" applyAlignment="1">
      <alignment vertical="center"/>
    </xf>
    <xf numFmtId="164" fontId="7" fillId="8" borderId="1" xfId="2" applyNumberFormat="1" applyFont="1" applyFill="1" applyBorder="1" applyAlignment="1">
      <alignment vertical="center"/>
    </xf>
    <xf numFmtId="164" fontId="0" fillId="0" borderId="0" xfId="0" applyNumberFormat="1" applyAlignment="1">
      <alignment wrapText="1"/>
    </xf>
    <xf numFmtId="8" fontId="9" fillId="8" borderId="1" xfId="2" applyNumberFormat="1" applyFont="1" applyFill="1" applyBorder="1" applyAlignment="1">
      <alignment vertical="center"/>
    </xf>
    <xf numFmtId="0" fontId="25" fillId="8" borderId="1" xfId="0" applyFont="1" applyFill="1" applyBorder="1" applyAlignment="1">
      <alignment vertical="center" wrapText="1"/>
    </xf>
    <xf numFmtId="0" fontId="25" fillId="8" borderId="1" xfId="0" applyFont="1" applyFill="1" applyBorder="1" applyAlignment="1">
      <alignment horizontal="left" vertical="center" wrapText="1"/>
    </xf>
    <xf numFmtId="0" fontId="25" fillId="8" borderId="0" xfId="0" applyFont="1" applyFill="1" applyAlignment="1">
      <alignment vertical="center"/>
    </xf>
    <xf numFmtId="0" fontId="7" fillId="8" borderId="1" xfId="0" applyFont="1" applyFill="1" applyBorder="1" applyAlignment="1">
      <alignment horizontal="left" vertical="center"/>
    </xf>
    <xf numFmtId="0" fontId="7" fillId="6"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166" fontId="7" fillId="0" borderId="1" xfId="0" applyNumberFormat="1" applyFont="1" applyFill="1" applyBorder="1" applyAlignment="1">
      <alignment vertical="center" wrapText="1"/>
    </xf>
    <xf numFmtId="164" fontId="9" fillId="0" borderId="1" xfId="0" applyNumberFormat="1" applyFont="1" applyFill="1" applyBorder="1" applyAlignment="1">
      <alignment vertical="center" wrapText="1"/>
    </xf>
    <xf numFmtId="167" fontId="7" fillId="0" borderId="1" xfId="0" applyNumberFormat="1" applyFont="1" applyFill="1" applyBorder="1" applyAlignment="1">
      <alignment vertical="center" wrapText="1"/>
    </xf>
    <xf numFmtId="164" fontId="7" fillId="0" borderId="1" xfId="0" applyNumberFormat="1" applyFont="1" applyFill="1" applyBorder="1" applyAlignment="1">
      <alignment vertical="center" wrapText="1"/>
    </xf>
    <xf numFmtId="164" fontId="9" fillId="0" borderId="1" xfId="0" applyNumberFormat="1" applyFont="1" applyBorder="1" applyAlignment="1">
      <alignment vertical="center" wrapText="1"/>
    </xf>
    <xf numFmtId="167" fontId="7" fillId="0" borderId="1" xfId="0" applyNumberFormat="1" applyFont="1" applyBorder="1" applyAlignment="1">
      <alignment vertical="center" wrapText="1"/>
    </xf>
    <xf numFmtId="164" fontId="7" fillId="0" borderId="1" xfId="0" applyNumberFormat="1" applyFont="1" applyBorder="1" applyAlignment="1">
      <alignment vertical="center" wrapText="1"/>
    </xf>
    <xf numFmtId="166" fontId="7" fillId="0" borderId="1" xfId="0" applyNumberFormat="1" applyFont="1" applyBorder="1" applyAlignment="1">
      <alignment vertical="center" wrapText="1"/>
    </xf>
    <xf numFmtId="0" fontId="7" fillId="0" borderId="0" xfId="0" applyFont="1" applyAlignment="1">
      <alignment vertical="center" wrapText="1"/>
    </xf>
    <xf numFmtId="167" fontId="7" fillId="0" borderId="0" xfId="0" applyNumberFormat="1" applyFont="1" applyAlignment="1">
      <alignment vertical="center" wrapText="1"/>
    </xf>
    <xf numFmtId="164" fontId="9" fillId="0" borderId="0" xfId="0" applyNumberFormat="1" applyFont="1" applyAlignment="1">
      <alignment vertical="center"/>
    </xf>
    <xf numFmtId="166" fontId="9" fillId="0" borderId="0" xfId="0" applyNumberFormat="1" applyFont="1" applyAlignment="1">
      <alignment vertical="center"/>
    </xf>
    <xf numFmtId="0" fontId="9" fillId="0" borderId="0" xfId="0" applyFont="1" applyAlignment="1">
      <alignment vertical="center"/>
    </xf>
    <xf numFmtId="164" fontId="9" fillId="0" borderId="0" xfId="0" applyNumberFormat="1" applyFont="1" applyFill="1" applyBorder="1" applyAlignment="1">
      <alignment vertical="center" wrapText="1"/>
    </xf>
    <xf numFmtId="167" fontId="7" fillId="0" borderId="0" xfId="0" applyNumberFormat="1" applyFont="1" applyFill="1" applyBorder="1" applyAlignment="1">
      <alignment vertical="center" wrapText="1"/>
    </xf>
    <xf numFmtId="164" fontId="7" fillId="0" borderId="0" xfId="0" applyNumberFormat="1" applyFont="1" applyFill="1" applyBorder="1" applyAlignment="1">
      <alignment vertical="center" wrapText="1"/>
    </xf>
    <xf numFmtId="2" fontId="7" fillId="0" borderId="0" xfId="0" applyNumberFormat="1" applyFont="1" applyFill="1" applyBorder="1" applyAlignment="1">
      <alignment vertical="center" wrapText="1"/>
    </xf>
    <xf numFmtId="0" fontId="9" fillId="0" borderId="0" xfId="0" applyFont="1" applyAlignment="1">
      <alignment vertical="center" wrapText="1"/>
    </xf>
    <xf numFmtId="0" fontId="9" fillId="0" borderId="0" xfId="0" applyFont="1" applyFill="1" applyBorder="1" applyAlignment="1">
      <alignment vertical="center" wrapText="1"/>
    </xf>
    <xf numFmtId="167" fontId="7" fillId="0" borderId="0" xfId="0" applyNumberFormat="1" applyFont="1" applyFill="1" applyAlignment="1">
      <alignment vertical="center" wrapText="1"/>
    </xf>
    <xf numFmtId="0" fontId="7" fillId="0" borderId="0" xfId="0" applyFont="1" applyFill="1" applyAlignment="1">
      <alignment vertical="center" wrapText="1"/>
    </xf>
    <xf numFmtId="0" fontId="9" fillId="0" borderId="0" xfId="0" applyFont="1" applyBorder="1" applyAlignment="1">
      <alignment vertical="center" wrapText="1"/>
    </xf>
    <xf numFmtId="164" fontId="9" fillId="0" borderId="0" xfId="0" applyNumberFormat="1" applyFont="1" applyBorder="1" applyAlignment="1">
      <alignment vertical="center" wrapText="1"/>
    </xf>
    <xf numFmtId="167" fontId="7" fillId="0" borderId="0" xfId="0" applyNumberFormat="1" applyFont="1" applyBorder="1" applyAlignment="1">
      <alignment vertical="center" wrapText="1"/>
    </xf>
    <xf numFmtId="164" fontId="7" fillId="0" borderId="0" xfId="0" applyNumberFormat="1" applyFont="1" applyBorder="1" applyAlignment="1">
      <alignment vertical="center" wrapText="1"/>
    </xf>
    <xf numFmtId="166" fontId="7" fillId="0" borderId="0" xfId="0" applyNumberFormat="1" applyFont="1" applyBorder="1" applyAlignment="1">
      <alignment vertical="center" wrapText="1"/>
    </xf>
    <xf numFmtId="164" fontId="13" fillId="0" borderId="0" xfId="2" applyNumberFormat="1" applyFont="1" applyAlignment="1">
      <alignment vertical="center" wrapText="1"/>
    </xf>
    <xf numFmtId="164" fontId="5" fillId="0" borderId="0" xfId="2" applyNumberFormat="1" applyFont="1" applyAlignment="1">
      <alignment vertical="center" wrapText="1"/>
    </xf>
    <xf numFmtId="164" fontId="7" fillId="0" borderId="0" xfId="2" applyNumberFormat="1" applyFont="1" applyAlignment="1">
      <alignment vertical="center" wrapText="1"/>
    </xf>
    <xf numFmtId="164" fontId="27" fillId="0" borderId="0" xfId="0" applyNumberFormat="1" applyFont="1" applyFill="1" applyBorder="1" applyAlignment="1">
      <alignment vertical="center" wrapText="1"/>
    </xf>
    <xf numFmtId="164" fontId="9" fillId="0" borderId="0" xfId="2" applyNumberFormat="1" applyFont="1" applyBorder="1" applyAlignment="1">
      <alignment vertical="center"/>
    </xf>
    <xf numFmtId="167" fontId="7" fillId="0" borderId="0" xfId="2" applyNumberFormat="1" applyFont="1" applyBorder="1" applyAlignment="1">
      <alignment vertical="center"/>
    </xf>
    <xf numFmtId="164" fontId="7" fillId="0" borderId="0" xfId="2" applyNumberFormat="1" applyFont="1" applyBorder="1" applyAlignment="1">
      <alignment vertical="center"/>
    </xf>
    <xf numFmtId="164" fontId="9" fillId="0" borderId="0" xfId="2" applyNumberFormat="1" applyFont="1" applyAlignment="1">
      <alignment vertical="center"/>
    </xf>
    <xf numFmtId="167" fontId="7" fillId="0" borderId="0" xfId="2" applyNumberFormat="1" applyFont="1" applyAlignment="1">
      <alignment vertical="center"/>
    </xf>
    <xf numFmtId="164" fontId="7" fillId="0" borderId="0" xfId="2" applyNumberFormat="1" applyFont="1" applyAlignment="1">
      <alignment vertical="center"/>
    </xf>
    <xf numFmtId="164" fontId="7" fillId="0" borderId="3" xfId="2" applyNumberFormat="1" applyFont="1" applyBorder="1" applyAlignment="1">
      <alignment vertical="center"/>
    </xf>
    <xf numFmtId="0" fontId="6" fillId="0" borderId="0" xfId="2" applyFont="1" applyAlignment="1">
      <alignment horizontal="right" wrapText="1"/>
    </xf>
    <xf numFmtId="0" fontId="17" fillId="0" borderId="6" xfId="2" applyFont="1" applyFill="1" applyBorder="1" applyAlignment="1">
      <alignment horizontal="right" wrapText="1"/>
    </xf>
    <xf numFmtId="0" fontId="7" fillId="0" borderId="1" xfId="0" applyFont="1" applyFill="1" applyBorder="1" applyAlignment="1">
      <alignment horizontal="right" wrapText="1"/>
    </xf>
    <xf numFmtId="0" fontId="17" fillId="0" borderId="1" xfId="0" applyFont="1" applyFill="1" applyBorder="1" applyAlignment="1">
      <alignment horizontal="right" wrapText="1"/>
    </xf>
    <xf numFmtId="0" fontId="17" fillId="0" borderId="1" xfId="0" applyFont="1" applyBorder="1" applyAlignment="1">
      <alignment horizontal="right" wrapText="1"/>
    </xf>
    <xf numFmtId="0" fontId="9" fillId="0" borderId="1" xfId="0" applyFont="1" applyFill="1" applyBorder="1" applyAlignment="1">
      <alignment horizontal="right" wrapText="1"/>
    </xf>
    <xf numFmtId="0" fontId="7" fillId="0" borderId="0" xfId="0" applyFont="1" applyAlignment="1">
      <alignment horizontal="right" wrapText="1"/>
    </xf>
    <xf numFmtId="0" fontId="9" fillId="0" borderId="0" xfId="0" applyFont="1" applyAlignment="1">
      <alignment horizontal="right"/>
    </xf>
    <xf numFmtId="0" fontId="14" fillId="0" borderId="0" xfId="2" applyFont="1" applyBorder="1" applyAlignment="1">
      <alignment horizontal="right" wrapText="1"/>
    </xf>
    <xf numFmtId="0" fontId="7" fillId="0" borderId="0" xfId="2" applyFont="1" applyAlignment="1">
      <alignment horizontal="right"/>
    </xf>
    <xf numFmtId="0" fontId="17" fillId="0" borderId="0" xfId="0" applyFont="1" applyFill="1" applyBorder="1" applyAlignment="1">
      <alignment horizontal="right" wrapText="1"/>
    </xf>
    <xf numFmtId="0" fontId="7" fillId="0" borderId="0" xfId="0" applyFont="1" applyFill="1" applyAlignment="1">
      <alignment horizontal="right" wrapText="1"/>
    </xf>
    <xf numFmtId="0" fontId="9" fillId="0" borderId="0" xfId="0" applyFont="1" applyBorder="1" applyAlignment="1">
      <alignment horizontal="right" wrapText="1"/>
    </xf>
    <xf numFmtId="0" fontId="21" fillId="8" borderId="1" xfId="0" applyFont="1" applyFill="1" applyBorder="1" applyAlignment="1">
      <alignment horizontal="center"/>
    </xf>
    <xf numFmtId="0" fontId="4" fillId="8" borderId="1" xfId="0" applyFont="1" applyFill="1" applyBorder="1" applyAlignment="1">
      <alignment horizontal="center" vertical="center"/>
    </xf>
    <xf numFmtId="0" fontId="21" fillId="8" borderId="1" xfId="0" applyFont="1" applyFill="1" applyBorder="1" applyAlignment="1">
      <alignment horizontal="center" wrapText="1"/>
    </xf>
    <xf numFmtId="0" fontId="9" fillId="8" borderId="1" xfId="2" applyFont="1" applyFill="1" applyBorder="1" applyAlignment="1">
      <alignment horizontal="center" vertical="center" wrapText="1"/>
    </xf>
    <xf numFmtId="1" fontId="9" fillId="8" borderId="1" xfId="2" applyNumberFormat="1" applyFont="1" applyFill="1" applyBorder="1" applyAlignment="1">
      <alignment horizontal="center" vertical="center"/>
    </xf>
    <xf numFmtId="0" fontId="7" fillId="8" borderId="1" xfId="0" applyFont="1" applyFill="1" applyBorder="1" applyAlignment="1">
      <alignment horizontal="right"/>
    </xf>
    <xf numFmtId="164" fontId="9" fillId="8" borderId="1" xfId="0" applyNumberFormat="1" applyFont="1" applyFill="1" applyBorder="1" applyAlignment="1">
      <alignment horizontal="center" vertical="center"/>
    </xf>
    <xf numFmtId="44" fontId="9" fillId="9" borderId="1" xfId="2" applyNumberFormat="1" applyFont="1" applyFill="1" applyBorder="1" applyAlignment="1">
      <alignment horizontal="center" vertical="center"/>
    </xf>
    <xf numFmtId="167" fontId="7" fillId="0" borderId="0" xfId="2" applyNumberFormat="1" applyFont="1" applyAlignment="1">
      <alignment vertical="center" wrapText="1"/>
    </xf>
    <xf numFmtId="167" fontId="1" fillId="0" borderId="0" xfId="0" applyNumberFormat="1" applyFont="1" applyFill="1" applyAlignment="1">
      <alignment wrapText="1"/>
    </xf>
    <xf numFmtId="164" fontId="1" fillId="0" borderId="0" xfId="0" applyNumberFormat="1" applyFont="1" applyFill="1" applyAlignment="1">
      <alignment wrapText="1"/>
    </xf>
    <xf numFmtId="167" fontId="0" fillId="0" borderId="0" xfId="0" applyNumberFormat="1" applyFill="1" applyAlignment="1">
      <alignment wrapText="1"/>
    </xf>
    <xf numFmtId="164" fontId="0" fillId="0" borderId="0" xfId="0" applyNumberFormat="1" applyFill="1" applyAlignment="1">
      <alignment wrapText="1"/>
    </xf>
    <xf numFmtId="167" fontId="2" fillId="0" borderId="0" xfId="0" applyNumberFormat="1" applyFont="1" applyFill="1" applyAlignment="1">
      <alignment wrapText="1"/>
    </xf>
    <xf numFmtId="164" fontId="2" fillId="0" borderId="0" xfId="0" applyNumberFormat="1" applyFont="1" applyFill="1" applyAlignment="1">
      <alignment wrapText="1"/>
    </xf>
    <xf numFmtId="165" fontId="0" fillId="0" borderId="0" xfId="0" applyNumberFormat="1" applyAlignment="1">
      <alignment wrapText="1"/>
    </xf>
    <xf numFmtId="167" fontId="7" fillId="0" borderId="0" xfId="0" applyNumberFormat="1" applyFont="1" applyAlignment="1">
      <alignment vertical="center"/>
    </xf>
    <xf numFmtId="165" fontId="7" fillId="0" borderId="0" xfId="0" applyNumberFormat="1" applyFont="1" applyAlignment="1">
      <alignment vertical="center"/>
    </xf>
    <xf numFmtId="164" fontId="7" fillId="0" borderId="0" xfId="0" applyNumberFormat="1" applyFont="1" applyAlignment="1">
      <alignment vertical="center"/>
    </xf>
    <xf numFmtId="0" fontId="7" fillId="0" borderId="0" xfId="0" applyFont="1" applyAlignment="1">
      <alignment vertical="center"/>
    </xf>
    <xf numFmtId="164" fontId="30" fillId="0" borderId="0" xfId="2" applyNumberFormat="1" applyFont="1" applyAlignment="1">
      <alignment vertical="center" wrapText="1"/>
    </xf>
    <xf numFmtId="0" fontId="7" fillId="8" borderId="6" xfId="0" applyFont="1" applyFill="1" applyBorder="1" applyAlignment="1">
      <alignment vertical="center" wrapText="1"/>
    </xf>
    <xf numFmtId="0" fontId="7" fillId="0" borderId="14" xfId="2" applyFont="1" applyFill="1" applyBorder="1" applyAlignment="1">
      <alignment vertical="center" wrapText="1"/>
    </xf>
    <xf numFmtId="0" fontId="17" fillId="0" borderId="14" xfId="0" applyFont="1" applyFill="1" applyBorder="1" applyAlignment="1">
      <alignment horizontal="right" wrapText="1"/>
    </xf>
    <xf numFmtId="0" fontId="7" fillId="0" borderId="16" xfId="2" applyFont="1" applyFill="1" applyBorder="1" applyAlignment="1">
      <alignment vertical="center" wrapText="1"/>
    </xf>
    <xf numFmtId="0" fontId="7" fillId="0" borderId="15" xfId="2" applyFont="1" applyFill="1" applyBorder="1" applyAlignment="1">
      <alignment vertical="center" wrapText="1"/>
    </xf>
    <xf numFmtId="0" fontId="7" fillId="0" borderId="17" xfId="2" applyFont="1" applyFill="1" applyBorder="1" applyAlignment="1">
      <alignment vertical="center" wrapText="1"/>
    </xf>
    <xf numFmtId="0" fontId="7" fillId="8" borderId="15" xfId="0" applyFont="1" applyFill="1" applyBorder="1" applyAlignment="1">
      <alignment wrapText="1"/>
    </xf>
    <xf numFmtId="164" fontId="9" fillId="8" borderId="15" xfId="0" applyNumberFormat="1" applyFont="1" applyFill="1" applyBorder="1" applyAlignment="1">
      <alignment vertical="center"/>
    </xf>
    <xf numFmtId="167" fontId="7" fillId="8" borderId="15" xfId="0" applyNumberFormat="1" applyFont="1" applyFill="1" applyBorder="1" applyAlignment="1">
      <alignment vertical="center" wrapText="1"/>
    </xf>
    <xf numFmtId="164" fontId="7" fillId="8" borderId="15" xfId="0" applyNumberFormat="1" applyFont="1" applyFill="1" applyBorder="1" applyAlignment="1">
      <alignment vertical="center" wrapText="1"/>
    </xf>
    <xf numFmtId="0" fontId="7" fillId="8" borderId="15" xfId="0" applyFont="1" applyFill="1" applyBorder="1" applyAlignment="1">
      <alignment vertical="center" wrapText="1"/>
    </xf>
    <xf numFmtId="164" fontId="9" fillId="8" borderId="15" xfId="0" applyNumberFormat="1" applyFont="1" applyFill="1" applyBorder="1" applyAlignment="1">
      <alignment vertical="center" wrapText="1"/>
    </xf>
    <xf numFmtId="0" fontId="7" fillId="0" borderId="15" xfId="0" applyFont="1" applyFill="1" applyBorder="1" applyAlignment="1">
      <alignment wrapText="1"/>
    </xf>
    <xf numFmtId="164" fontId="9" fillId="0" borderId="15" xfId="0" applyNumberFormat="1" applyFont="1" applyFill="1" applyBorder="1" applyAlignment="1">
      <alignment vertical="center" wrapText="1"/>
    </xf>
    <xf numFmtId="164" fontId="7" fillId="0" borderId="15" xfId="0" applyNumberFormat="1" applyFont="1" applyFill="1" applyBorder="1" applyAlignment="1">
      <alignment vertical="center" wrapText="1"/>
    </xf>
    <xf numFmtId="166" fontId="7" fillId="0" borderId="15" xfId="0" applyNumberFormat="1" applyFont="1" applyFill="1" applyBorder="1" applyAlignment="1">
      <alignment vertical="center" wrapText="1"/>
    </xf>
    <xf numFmtId="166" fontId="7" fillId="0" borderId="15" xfId="1" applyNumberFormat="1" applyFont="1" applyFill="1" applyBorder="1" applyAlignment="1">
      <alignment vertical="center"/>
    </xf>
    <xf numFmtId="0" fontId="7" fillId="0" borderId="15" xfId="0" applyFont="1" applyBorder="1" applyAlignment="1">
      <alignment wrapText="1"/>
    </xf>
    <xf numFmtId="166" fontId="7" fillId="0" borderId="15" xfId="0" applyNumberFormat="1" applyFont="1" applyBorder="1" applyAlignment="1">
      <alignment vertical="center" wrapText="1"/>
    </xf>
    <xf numFmtId="166" fontId="7" fillId="8" borderId="15" xfId="0" applyNumberFormat="1" applyFont="1" applyFill="1" applyBorder="1" applyAlignment="1">
      <alignment vertical="center" wrapText="1"/>
    </xf>
    <xf numFmtId="164" fontId="9" fillId="0" borderId="5" xfId="2" applyNumberFormat="1" applyFont="1" applyFill="1" applyBorder="1" applyAlignment="1">
      <alignment vertical="center"/>
    </xf>
    <xf numFmtId="164" fontId="9" fillId="0" borderId="13" xfId="2" applyNumberFormat="1" applyFont="1" applyFill="1" applyBorder="1" applyAlignment="1">
      <alignment vertical="center"/>
    </xf>
    <xf numFmtId="167" fontId="7" fillId="0" borderId="15" xfId="2" applyNumberFormat="1" applyFont="1" applyBorder="1" applyAlignment="1">
      <alignment vertical="center"/>
    </xf>
    <xf numFmtId="164" fontId="9" fillId="8" borderId="5" xfId="0" applyNumberFormat="1" applyFont="1" applyFill="1" applyBorder="1" applyAlignment="1">
      <alignment vertical="center"/>
    </xf>
    <xf numFmtId="164" fontId="9" fillId="8" borderId="5" xfId="2" applyNumberFormat="1" applyFont="1" applyFill="1" applyBorder="1" applyAlignment="1">
      <alignment vertical="center" wrapText="1"/>
    </xf>
    <xf numFmtId="164" fontId="9" fillId="8" borderId="5" xfId="2" applyNumberFormat="1" applyFont="1" applyFill="1" applyBorder="1" applyAlignment="1">
      <alignment vertical="center"/>
    </xf>
    <xf numFmtId="0" fontId="7" fillId="0" borderId="6" xfId="0" applyFont="1" applyFill="1" applyBorder="1" applyAlignment="1">
      <alignment vertical="center" wrapText="1"/>
    </xf>
    <xf numFmtId="167" fontId="7" fillId="0" borderId="15" xfId="0" applyNumberFormat="1" applyFont="1" applyFill="1" applyBorder="1" applyAlignment="1">
      <alignment vertical="center" wrapText="1"/>
    </xf>
    <xf numFmtId="0" fontId="7" fillId="0" borderId="5" xfId="2" applyFont="1" applyFill="1" applyBorder="1" applyAlignment="1">
      <alignment vertical="center" wrapText="1"/>
    </xf>
    <xf numFmtId="164" fontId="9" fillId="8" borderId="16" xfId="2" applyNumberFormat="1" applyFont="1" applyFill="1" applyBorder="1" applyAlignment="1">
      <alignment vertical="center" wrapText="1"/>
    </xf>
    <xf numFmtId="164" fontId="9" fillId="8" borderId="8" xfId="2" applyNumberFormat="1" applyFont="1" applyFill="1" applyBorder="1" applyAlignment="1">
      <alignment vertical="center"/>
    </xf>
    <xf numFmtId="164" fontId="9" fillId="0" borderId="15" xfId="2" applyNumberFormat="1" applyFont="1" applyBorder="1" applyAlignment="1">
      <alignment vertical="center"/>
    </xf>
    <xf numFmtId="0" fontId="7" fillId="8" borderId="5" xfId="2" applyFont="1" applyFill="1" applyBorder="1" applyAlignment="1">
      <alignment vertical="center" wrapText="1"/>
    </xf>
    <xf numFmtId="164" fontId="9" fillId="8" borderId="15" xfId="2" applyNumberFormat="1" applyFont="1" applyFill="1" applyBorder="1" applyAlignment="1">
      <alignment vertical="center"/>
    </xf>
    <xf numFmtId="0" fontId="7" fillId="6" borderId="1" xfId="0" applyFont="1" applyFill="1" applyBorder="1" applyAlignment="1">
      <alignment horizontal="left" vertical="center" wrapText="1"/>
    </xf>
    <xf numFmtId="164" fontId="9" fillId="6" borderId="1" xfId="0" applyNumberFormat="1" applyFont="1" applyFill="1" applyBorder="1" applyAlignment="1">
      <alignment vertical="center" wrapText="1"/>
    </xf>
    <xf numFmtId="167" fontId="7" fillId="6" borderId="1" xfId="0" applyNumberFormat="1" applyFont="1" applyFill="1" applyBorder="1" applyAlignment="1">
      <alignment vertical="center" wrapText="1"/>
    </xf>
    <xf numFmtId="164" fontId="7" fillId="6" borderId="1" xfId="0" applyNumberFormat="1" applyFont="1" applyFill="1" applyBorder="1" applyAlignment="1">
      <alignment vertical="center" wrapText="1"/>
    </xf>
    <xf numFmtId="166" fontId="7" fillId="6"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164" fontId="7" fillId="0" borderId="6" xfId="2" applyNumberFormat="1" applyFont="1" applyFill="1" applyBorder="1" applyAlignment="1">
      <alignment vertical="center"/>
    </xf>
    <xf numFmtId="164" fontId="7" fillId="0" borderId="21" xfId="2" applyNumberFormat="1" applyFont="1" applyFill="1" applyBorder="1" applyAlignment="1">
      <alignment vertical="center"/>
    </xf>
    <xf numFmtId="0" fontId="7" fillId="6" borderId="5" xfId="0" applyFont="1" applyFill="1" applyBorder="1" applyAlignment="1">
      <alignment horizontal="center" vertical="center" wrapText="1"/>
    </xf>
    <xf numFmtId="0" fontId="7" fillId="6" borderId="14" xfId="2" applyFont="1" applyFill="1" applyBorder="1" applyAlignment="1">
      <alignment horizontal="center" vertical="center" wrapText="1"/>
    </xf>
    <xf numFmtId="0" fontId="7" fillId="6" borderId="2" xfId="0" applyFont="1" applyFill="1" applyBorder="1" applyAlignment="1">
      <alignment wrapText="1"/>
    </xf>
    <xf numFmtId="0" fontId="7" fillId="6" borderId="15" xfId="0" applyFont="1" applyFill="1" applyBorder="1" applyAlignment="1">
      <alignment wrapText="1"/>
    </xf>
    <xf numFmtId="14" fontId="7" fillId="6" borderId="26" xfId="2" applyNumberFormat="1" applyFont="1" applyFill="1" applyBorder="1" applyAlignment="1">
      <alignment horizontal="center" vertical="center" wrapText="1"/>
    </xf>
    <xf numFmtId="49" fontId="9" fillId="0" borderId="1" xfId="2" applyNumberFormat="1" applyFont="1" applyFill="1" applyBorder="1" applyAlignment="1">
      <alignment horizontal="right" vertical="center"/>
    </xf>
    <xf numFmtId="1" fontId="9" fillId="0" borderId="1" xfId="2" applyNumberFormat="1" applyFont="1" applyFill="1" applyBorder="1" applyAlignment="1">
      <alignment horizontal="right" vertical="center"/>
    </xf>
    <xf numFmtId="0" fontId="7" fillId="0" borderId="0" xfId="2" applyFont="1" applyAlignment="1">
      <alignment horizontal="right" vertical="center" wrapText="1"/>
    </xf>
    <xf numFmtId="0" fontId="7" fillId="6" borderId="24" xfId="2" applyFont="1" applyFill="1" applyBorder="1" applyAlignment="1">
      <alignment horizontal="right" vertical="center" wrapText="1"/>
    </xf>
    <xf numFmtId="0" fontId="12" fillId="2" borderId="1" xfId="2" applyFont="1" applyFill="1" applyBorder="1" applyAlignment="1">
      <alignment horizontal="right" vertical="center" wrapText="1"/>
    </xf>
    <xf numFmtId="1" fontId="7" fillId="8" borderId="1" xfId="2" applyNumberFormat="1" applyFont="1" applyFill="1" applyBorder="1" applyAlignment="1">
      <alignment horizontal="right" vertical="center"/>
    </xf>
    <xf numFmtId="1" fontId="7" fillId="0" borderId="1" xfId="2" applyNumberFormat="1" applyFont="1" applyFill="1" applyBorder="1" applyAlignment="1">
      <alignment horizontal="right" vertical="center"/>
    </xf>
    <xf numFmtId="1" fontId="7" fillId="0" borderId="1" xfId="0" applyNumberFormat="1" applyFont="1" applyFill="1" applyBorder="1" applyAlignment="1">
      <alignment horizontal="right" vertical="center" wrapText="1"/>
    </xf>
    <xf numFmtId="1" fontId="7" fillId="6" borderId="1" xfId="0" applyNumberFormat="1" applyFont="1" applyFill="1" applyBorder="1" applyAlignment="1">
      <alignment horizontal="right" vertical="center" wrapText="1"/>
    </xf>
    <xf numFmtId="1" fontId="7" fillId="0" borderId="1" xfId="0" applyNumberFormat="1" applyFont="1" applyBorder="1" applyAlignment="1">
      <alignment horizontal="right" vertical="center" wrapText="1"/>
    </xf>
    <xf numFmtId="49" fontId="9" fillId="8" borderId="1" xfId="2" applyNumberFormat="1" applyFont="1" applyFill="1" applyBorder="1" applyAlignment="1">
      <alignment horizontal="right" vertical="center"/>
    </xf>
    <xf numFmtId="1" fontId="29" fillId="8" borderId="0" xfId="0" applyNumberFormat="1" applyFont="1" applyFill="1" applyAlignment="1">
      <alignment horizontal="right" vertical="center"/>
    </xf>
    <xf numFmtId="1" fontId="7" fillId="0" borderId="14" xfId="2" applyNumberFormat="1" applyFont="1" applyFill="1" applyBorder="1" applyAlignment="1">
      <alignment horizontal="right" vertical="center"/>
    </xf>
    <xf numFmtId="1" fontId="7" fillId="8" borderId="15" xfId="0" applyNumberFormat="1" applyFont="1" applyFill="1" applyBorder="1" applyAlignment="1">
      <alignment horizontal="right" vertical="center" wrapText="1"/>
    </xf>
    <xf numFmtId="1" fontId="7" fillId="0" borderId="15" xfId="0" applyNumberFormat="1" applyFont="1" applyFill="1" applyBorder="1" applyAlignment="1">
      <alignment horizontal="right" vertical="center" wrapText="1"/>
    </xf>
    <xf numFmtId="1" fontId="7" fillId="0" borderId="15" xfId="2" applyNumberFormat="1" applyFont="1" applyFill="1" applyBorder="1" applyAlignment="1">
      <alignment horizontal="right" vertical="center"/>
    </xf>
    <xf numFmtId="1" fontId="7" fillId="0" borderId="15" xfId="0" applyNumberFormat="1" applyFont="1" applyBorder="1" applyAlignment="1">
      <alignment horizontal="right" vertical="center" wrapText="1"/>
    </xf>
    <xf numFmtId="0" fontId="7" fillId="0" borderId="0" xfId="0" applyFont="1" applyAlignment="1">
      <alignment horizontal="right" vertical="center" wrapText="1"/>
    </xf>
    <xf numFmtId="1" fontId="9" fillId="0" borderId="0" xfId="0" applyNumberFormat="1" applyFont="1" applyAlignment="1">
      <alignment horizontal="right" vertical="center"/>
    </xf>
    <xf numFmtId="0" fontId="7" fillId="0" borderId="0" xfId="2" applyFont="1" applyBorder="1" applyAlignment="1">
      <alignment horizontal="right" vertical="center" wrapText="1"/>
    </xf>
    <xf numFmtId="0" fontId="14" fillId="0" borderId="0" xfId="2" applyFont="1" applyBorder="1" applyAlignment="1">
      <alignment horizontal="right" vertical="center" wrapText="1"/>
    </xf>
    <xf numFmtId="0" fontId="14" fillId="0" borderId="0" xfId="2" applyFont="1" applyAlignment="1">
      <alignment horizontal="right" vertical="center" wrapText="1"/>
    </xf>
    <xf numFmtId="0" fontId="7" fillId="0" borderId="0" xfId="2" applyFont="1" applyAlignment="1">
      <alignment horizontal="right" vertical="center"/>
    </xf>
    <xf numFmtId="1" fontId="7" fillId="0" borderId="0" xfId="0" applyNumberFormat="1" applyFont="1" applyFill="1" applyBorder="1" applyAlignment="1">
      <alignment horizontal="right" vertical="center" wrapText="1"/>
    </xf>
    <xf numFmtId="0" fontId="7" fillId="0" borderId="0" xfId="0" applyFont="1" applyFill="1" applyAlignment="1">
      <alignment horizontal="right" vertical="center" wrapText="1"/>
    </xf>
    <xf numFmtId="1" fontId="7" fillId="0" borderId="0" xfId="0" applyNumberFormat="1" applyFont="1" applyBorder="1" applyAlignment="1">
      <alignment horizontal="right" vertical="center" wrapText="1"/>
    </xf>
    <xf numFmtId="0" fontId="7" fillId="6" borderId="1" xfId="2" applyFont="1" applyFill="1" applyBorder="1" applyAlignment="1">
      <alignment vertical="center" wrapText="1"/>
    </xf>
    <xf numFmtId="164" fontId="9" fillId="6" borderId="1" xfId="2" applyNumberFormat="1" applyFont="1" applyFill="1" applyBorder="1" applyAlignment="1">
      <alignment vertical="center"/>
    </xf>
    <xf numFmtId="167" fontId="7" fillId="6" borderId="1" xfId="2" applyNumberFormat="1" applyFont="1" applyFill="1" applyBorder="1" applyAlignment="1">
      <alignment vertical="center"/>
    </xf>
    <xf numFmtId="164" fontId="7" fillId="6" borderId="1" xfId="2" applyNumberFormat="1" applyFont="1" applyFill="1" applyBorder="1" applyAlignment="1">
      <alignment vertical="center"/>
    </xf>
    <xf numFmtId="1" fontId="7" fillId="6" borderId="1" xfId="2" applyNumberFormat="1" applyFont="1" applyFill="1" applyBorder="1" applyAlignment="1">
      <alignment horizontal="right" vertical="center"/>
    </xf>
    <xf numFmtId="0" fontId="9" fillId="2" borderId="0" xfId="2" applyFont="1" applyFill="1" applyAlignment="1">
      <alignment horizontal="center" vertical="center" wrapText="1"/>
    </xf>
    <xf numFmtId="0" fontId="9" fillId="2" borderId="12" xfId="2" applyFont="1" applyFill="1" applyBorder="1" applyAlignment="1">
      <alignment horizontal="center" vertical="center" wrapText="1"/>
    </xf>
    <xf numFmtId="0" fontId="7" fillId="2" borderId="0" xfId="2" applyFont="1" applyFill="1" applyAlignment="1">
      <alignment vertical="center" wrapText="1"/>
    </xf>
    <xf numFmtId="0" fontId="28" fillId="6" borderId="9" xfId="3" applyFont="1" applyFill="1" applyBorder="1" applyAlignment="1">
      <alignment horizontal="center" vertical="center" wrapText="1"/>
    </xf>
    <xf numFmtId="0" fontId="28" fillId="6" borderId="11" xfId="3" applyFont="1" applyFill="1" applyBorder="1" applyAlignment="1">
      <alignment horizontal="center" vertical="center" wrapText="1"/>
    </xf>
    <xf numFmtId="0" fontId="28" fillId="6" borderId="10" xfId="3" applyFont="1" applyFill="1" applyBorder="1" applyAlignment="1">
      <alignment horizontal="center" vertical="center" wrapText="1"/>
    </xf>
    <xf numFmtId="164" fontId="18" fillId="0" borderId="22" xfId="2" applyNumberFormat="1" applyFont="1" applyFill="1" applyBorder="1" applyAlignment="1">
      <alignment vertical="center" wrapText="1"/>
    </xf>
    <xf numFmtId="164" fontId="18" fillId="0" borderId="12" xfId="2" applyNumberFormat="1" applyFont="1" applyFill="1" applyBorder="1" applyAlignment="1">
      <alignment vertical="center" wrapText="1"/>
    </xf>
    <xf numFmtId="164" fontId="18" fillId="0" borderId="23" xfId="2" applyNumberFormat="1" applyFont="1" applyFill="1" applyBorder="1" applyAlignment="1">
      <alignment vertical="center" wrapText="1"/>
    </xf>
    <xf numFmtId="0" fontId="9" fillId="0" borderId="0" xfId="0" applyFont="1" applyAlignment="1">
      <alignment horizontal="center"/>
    </xf>
    <xf numFmtId="0" fontId="22" fillId="7" borderId="5" xfId="2" applyFont="1" applyFill="1" applyBorder="1" applyAlignment="1">
      <alignment horizontal="center" vertical="center" wrapText="1"/>
    </xf>
    <xf numFmtId="0" fontId="22" fillId="7" borderId="7" xfId="2" applyFont="1" applyFill="1" applyBorder="1" applyAlignment="1">
      <alignment horizontal="center" vertical="center" wrapText="1"/>
    </xf>
    <xf numFmtId="0" fontId="22" fillId="7" borderId="6" xfId="2"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7" borderId="18" xfId="0" applyFont="1" applyFill="1" applyBorder="1" applyAlignment="1">
      <alignment horizontal="center" wrapText="1"/>
    </xf>
    <xf numFmtId="0" fontId="22" fillId="7" borderId="19" xfId="0" applyFont="1" applyFill="1" applyBorder="1" applyAlignment="1">
      <alignment horizontal="center" wrapText="1"/>
    </xf>
    <xf numFmtId="0" fontId="22" fillId="7" borderId="20" xfId="0" applyFont="1" applyFill="1" applyBorder="1" applyAlignment="1">
      <alignment horizontal="center" wrapText="1"/>
    </xf>
    <xf numFmtId="0" fontId="22" fillId="5" borderId="24" xfId="2" applyFont="1" applyFill="1" applyBorder="1" applyAlignment="1">
      <alignment horizontal="center" vertical="center" wrapText="1"/>
    </xf>
    <xf numFmtId="0" fontId="22" fillId="5" borderId="25" xfId="2" applyFont="1" applyFill="1" applyBorder="1" applyAlignment="1">
      <alignment horizontal="center" vertical="center" wrapText="1"/>
    </xf>
    <xf numFmtId="0" fontId="22" fillId="5" borderId="26" xfId="2"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9" fillId="0" borderId="0" xfId="0" applyFont="1" applyAlignment="1">
      <alignment vertical="center"/>
    </xf>
  </cellXfs>
  <cellStyles count="6">
    <cellStyle name="Comma" xfId="1" builtinId="3"/>
    <cellStyle name="Followed Hyperlink" xfId="4" builtinId="9" hidden="1"/>
    <cellStyle name="Followed Hyperlink" xfId="5" builtinId="9" hidden="1"/>
    <cellStyle name="Hyperlink" xfId="3" builtinId="8"/>
    <cellStyle name="Normal" xfId="0" builtinId="0"/>
    <cellStyle name="Normal 2" xfId="2" xr:uid="{00000000-0005-0000-0000-000005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4939</xdr:colOff>
      <xdr:row>4</xdr:row>
      <xdr:rowOff>38100</xdr:rowOff>
    </xdr:from>
    <xdr:to>
      <xdr:col>9</xdr:col>
      <xdr:colOff>1003301</xdr:colOff>
      <xdr:row>5</xdr:row>
      <xdr:rowOff>190500</xdr:rowOff>
    </xdr:to>
    <xdr:pic>
      <xdr:nvPicPr>
        <xdr:cNvPr id="2" name="图片 3">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79639" y="1587500"/>
          <a:ext cx="2255662" cy="393700"/>
        </a:xfrm>
        <a:prstGeom prst="rect">
          <a:avLst/>
        </a:prstGeom>
      </xdr:spPr>
    </xdr:pic>
    <xdr:clientData/>
  </xdr:twoCellAnchor>
  <xdr:twoCellAnchor editAs="oneCell">
    <xdr:from>
      <xdr:col>2</xdr:col>
      <xdr:colOff>1811866</xdr:colOff>
      <xdr:row>0</xdr:row>
      <xdr:rowOff>0</xdr:rowOff>
    </xdr:from>
    <xdr:to>
      <xdr:col>2</xdr:col>
      <xdr:colOff>2984500</xdr:colOff>
      <xdr:row>3</xdr:row>
      <xdr:rowOff>254000</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6396566" y="215900"/>
          <a:ext cx="1172634" cy="101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tomos.com/contact-us" TargetMode="External"/><Relationship Id="rId1" Type="http://schemas.openxmlformats.org/officeDocument/2006/relationships/hyperlink" Target="http://assets.atomo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A128"/>
  <sheetViews>
    <sheetView tabSelected="1" topLeftCell="A31" workbookViewId="0">
      <selection activeCell="B12" sqref="B12"/>
    </sheetView>
  </sheetViews>
  <sheetFormatPr defaultColWidth="10.875" defaultRowHeight="15.75"/>
  <cols>
    <col min="1" max="1" width="27.5" style="22" bestFit="1" customWidth="1"/>
    <col min="2" max="2" width="32.625" style="22" customWidth="1"/>
    <col min="3" max="3" width="62.875" style="22" customWidth="1"/>
    <col min="4" max="4" width="21" style="108" customWidth="1"/>
    <col min="5" max="5" width="10.375" style="100" bestFit="1" customWidth="1"/>
    <col min="6" max="6" width="10.125" style="99" bestFit="1" customWidth="1"/>
    <col min="7" max="7" width="11.625" style="99" customWidth="1"/>
    <col min="8" max="8" width="10.625" style="99" customWidth="1"/>
    <col min="9" max="9" width="16.5" style="226" bestFit="1" customWidth="1"/>
    <col min="10" max="10" width="19.5" style="134" customWidth="1"/>
    <col min="11" max="11" width="10.875" style="9"/>
    <col min="12" max="12" width="18.375" style="9" bestFit="1" customWidth="1"/>
    <col min="13" max="16384" width="10.875" style="9"/>
  </cols>
  <sheetData>
    <row r="1" spans="1:14" s="5" customFormat="1" ht="16.5" thickBot="1">
      <c r="A1" s="6" t="s">
        <v>0</v>
      </c>
      <c r="B1" s="7"/>
      <c r="C1" s="240"/>
      <c r="D1" s="117"/>
      <c r="E1" s="149"/>
      <c r="F1" s="119"/>
      <c r="G1" s="119"/>
      <c r="H1" s="118"/>
      <c r="I1" s="211"/>
      <c r="L1" s="149"/>
      <c r="M1" s="119"/>
      <c r="N1" s="119"/>
    </row>
    <row r="2" spans="1:14" s="5" customFormat="1" ht="21" thickBot="1">
      <c r="A2" s="8" t="s">
        <v>2</v>
      </c>
      <c r="B2" s="7"/>
      <c r="C2" s="240"/>
      <c r="D2" s="117"/>
      <c r="E2" s="149"/>
      <c r="F2" s="119"/>
      <c r="G2" s="119"/>
      <c r="H2" s="118"/>
      <c r="I2" s="212" t="s">
        <v>1</v>
      </c>
      <c r="J2" s="208">
        <v>43601</v>
      </c>
      <c r="L2" s="149"/>
      <c r="M2" s="119"/>
      <c r="N2" s="119"/>
    </row>
    <row r="3" spans="1:14" s="5" customFormat="1" ht="20.25">
      <c r="A3" s="8"/>
      <c r="B3" s="7"/>
      <c r="C3" s="240"/>
      <c r="D3" s="117"/>
      <c r="E3" s="149"/>
      <c r="F3" s="119"/>
      <c r="G3" s="119"/>
      <c r="H3" s="118"/>
      <c r="I3" s="211"/>
      <c r="J3" s="128"/>
      <c r="L3" s="149"/>
      <c r="M3" s="119"/>
      <c r="N3" s="119"/>
    </row>
    <row r="4" spans="1:14" s="5" customFormat="1" ht="21" thickBot="1">
      <c r="A4" s="8"/>
      <c r="B4" s="7"/>
      <c r="C4" s="241"/>
      <c r="D4" s="117"/>
      <c r="E4" s="149"/>
      <c r="F4" s="119"/>
      <c r="G4" s="119"/>
      <c r="H4" s="118"/>
      <c r="I4" s="211"/>
      <c r="J4" s="128"/>
      <c r="L4" s="149"/>
      <c r="M4" s="119"/>
      <c r="N4" s="119"/>
    </row>
    <row r="5" spans="1:14" s="5" customFormat="1" ht="18.95" customHeight="1" thickBot="1">
      <c r="A5" s="4"/>
      <c r="B5" s="4"/>
      <c r="D5" s="120"/>
      <c r="E5" s="149"/>
      <c r="F5" s="119"/>
      <c r="G5" s="119"/>
      <c r="H5" s="119"/>
      <c r="I5" s="242"/>
      <c r="J5" s="242"/>
      <c r="L5" s="149"/>
      <c r="M5" s="119"/>
      <c r="N5" s="119"/>
    </row>
    <row r="6" spans="1:14" s="5" customFormat="1" ht="17.100000000000001" customHeight="1">
      <c r="A6" s="4"/>
      <c r="C6" s="243" t="s">
        <v>3</v>
      </c>
      <c r="D6" s="117"/>
      <c r="E6" s="149"/>
      <c r="F6" s="119"/>
      <c r="G6" s="119"/>
      <c r="H6" s="118"/>
      <c r="I6" s="242"/>
      <c r="J6" s="242"/>
      <c r="L6" s="149"/>
      <c r="M6" s="119"/>
      <c r="N6" s="119"/>
    </row>
    <row r="7" spans="1:14" s="5" customFormat="1" ht="15">
      <c r="A7" s="4"/>
      <c r="C7" s="244"/>
      <c r="D7" s="117"/>
      <c r="E7" s="149"/>
      <c r="F7" s="119"/>
      <c r="G7" s="119"/>
      <c r="H7" s="118"/>
      <c r="I7" s="211"/>
      <c r="J7" s="128"/>
      <c r="L7" s="149"/>
      <c r="M7" s="119"/>
      <c r="N7" s="119"/>
    </row>
    <row r="8" spans="1:14" s="5" customFormat="1" ht="18.95" customHeight="1" thickBot="1">
      <c r="A8" s="4"/>
      <c r="C8" s="245"/>
      <c r="D8" s="117"/>
      <c r="E8" s="149"/>
      <c r="F8" s="119"/>
      <c r="G8" s="119"/>
      <c r="H8" s="118"/>
      <c r="I8" s="211"/>
      <c r="J8" s="128"/>
      <c r="L8" s="149"/>
      <c r="M8" s="119"/>
      <c r="N8" s="119"/>
    </row>
    <row r="9" spans="1:14" s="5" customFormat="1" ht="30">
      <c r="A9" s="18" t="s">
        <v>4</v>
      </c>
      <c r="B9" s="18" t="s">
        <v>5</v>
      </c>
      <c r="C9" s="18" t="s">
        <v>6</v>
      </c>
      <c r="D9" s="19" t="s">
        <v>359</v>
      </c>
      <c r="E9" s="76" t="s">
        <v>8</v>
      </c>
      <c r="F9" s="20" t="s">
        <v>9</v>
      </c>
      <c r="G9" s="21" t="s">
        <v>10</v>
      </c>
      <c r="H9" s="19" t="s">
        <v>11</v>
      </c>
      <c r="I9" s="213" t="s">
        <v>12</v>
      </c>
      <c r="J9" s="18" t="s">
        <v>13</v>
      </c>
      <c r="L9" s="149"/>
      <c r="M9" s="119"/>
      <c r="N9" s="119"/>
    </row>
    <row r="10" spans="1:14" ht="20.25">
      <c r="A10" s="250" t="s">
        <v>14</v>
      </c>
      <c r="B10" s="251"/>
      <c r="C10" s="251"/>
      <c r="D10" s="251"/>
      <c r="E10" s="251"/>
      <c r="F10" s="251"/>
      <c r="G10" s="251"/>
      <c r="H10" s="251"/>
      <c r="I10" s="251"/>
      <c r="J10" s="252"/>
      <c r="K10" s="22"/>
    </row>
    <row r="11" spans="1:14" s="72" customFormat="1" ht="90">
      <c r="A11" s="44" t="s">
        <v>334</v>
      </c>
      <c r="B11" s="80" t="s">
        <v>353</v>
      </c>
      <c r="C11" s="44" t="s">
        <v>362</v>
      </c>
      <c r="D11" s="84">
        <v>1499</v>
      </c>
      <c r="E11" s="77">
        <f>D11*0.8</f>
        <v>1199.2</v>
      </c>
      <c r="F11" s="82">
        <f>D11*0.85</f>
        <v>1274.1499999999999</v>
      </c>
      <c r="G11" s="82">
        <f>D11*0.925</f>
        <v>1386.575</v>
      </c>
      <c r="H11" s="44" t="s">
        <v>142</v>
      </c>
      <c r="I11" s="214">
        <v>814164022002</v>
      </c>
      <c r="J11" s="75" t="s">
        <v>65</v>
      </c>
      <c r="K11" s="32"/>
      <c r="L11" s="150"/>
      <c r="M11" s="151"/>
      <c r="N11" s="151"/>
    </row>
    <row r="12" spans="1:14" s="72" customFormat="1" ht="60">
      <c r="A12" s="44" t="s">
        <v>335</v>
      </c>
      <c r="B12" s="80" t="s">
        <v>338</v>
      </c>
      <c r="C12" s="44" t="s">
        <v>339</v>
      </c>
      <c r="D12" s="81">
        <v>499</v>
      </c>
      <c r="E12" s="77">
        <f>D12*0.8</f>
        <v>399.20000000000005</v>
      </c>
      <c r="F12" s="82">
        <f>D12*0.85</f>
        <v>424.15</v>
      </c>
      <c r="G12" s="82">
        <f>D12*0.925</f>
        <v>461.57500000000005</v>
      </c>
      <c r="H12" s="44" t="s">
        <v>142</v>
      </c>
      <c r="I12" s="214">
        <v>814164021272</v>
      </c>
      <c r="J12" s="75" t="s">
        <v>65</v>
      </c>
      <c r="K12" s="32"/>
      <c r="L12" s="150"/>
      <c r="M12" s="151"/>
      <c r="N12" s="151"/>
    </row>
    <row r="13" spans="1:14" s="72" customFormat="1" ht="23.1" customHeight="1">
      <c r="A13" s="44" t="s">
        <v>325</v>
      </c>
      <c r="B13" s="80" t="s">
        <v>336</v>
      </c>
      <c r="C13" s="44" t="s">
        <v>337</v>
      </c>
      <c r="D13" s="81">
        <v>399</v>
      </c>
      <c r="E13" s="77">
        <f>D13*0.8</f>
        <v>319.20000000000005</v>
      </c>
      <c r="F13" s="82">
        <f>D13*0.85</f>
        <v>339.15</v>
      </c>
      <c r="G13" s="82">
        <f>D13*0.925</f>
        <v>369.07500000000005</v>
      </c>
      <c r="H13" s="44" t="s">
        <v>142</v>
      </c>
      <c r="I13" s="214">
        <v>814164021265</v>
      </c>
      <c r="J13" s="75" t="s">
        <v>65</v>
      </c>
      <c r="K13" s="32"/>
      <c r="L13" s="150"/>
      <c r="M13" s="151"/>
      <c r="N13" s="151"/>
    </row>
    <row r="14" spans="1:14" s="72" customFormat="1" ht="30">
      <c r="A14" s="49" t="s">
        <v>284</v>
      </c>
      <c r="B14" s="70" t="s">
        <v>320</v>
      </c>
      <c r="C14" s="49" t="s">
        <v>327</v>
      </c>
      <c r="D14" s="71">
        <v>695</v>
      </c>
      <c r="E14" s="54">
        <f>D14*0.8</f>
        <v>556</v>
      </c>
      <c r="F14" s="50">
        <f>D14*0.85</f>
        <v>590.75</v>
      </c>
      <c r="G14" s="50">
        <f>D14*0.925</f>
        <v>642.875</v>
      </c>
      <c r="H14" s="91">
        <v>10</v>
      </c>
      <c r="I14" s="215">
        <v>814164021173</v>
      </c>
      <c r="J14" s="129"/>
      <c r="K14" s="32"/>
      <c r="L14" s="150"/>
      <c r="M14" s="151"/>
      <c r="N14" s="151"/>
    </row>
    <row r="15" spans="1:14" s="33" customFormat="1">
      <c r="A15" s="31" t="s">
        <v>15</v>
      </c>
      <c r="B15" s="36" t="s">
        <v>228</v>
      </c>
      <c r="C15" s="31" t="s">
        <v>147</v>
      </c>
      <c r="D15" s="92">
        <v>2495</v>
      </c>
      <c r="E15" s="93">
        <v>1996</v>
      </c>
      <c r="F15" s="94">
        <v>2120.75</v>
      </c>
      <c r="G15" s="94">
        <v>2307.875</v>
      </c>
      <c r="H15" s="91">
        <v>2</v>
      </c>
      <c r="I15" s="216">
        <v>814164020817</v>
      </c>
      <c r="J15" s="130"/>
      <c r="K15" s="32"/>
      <c r="L15" s="152"/>
      <c r="M15" s="153"/>
      <c r="N15" s="153"/>
    </row>
    <row r="16" spans="1:14" s="51" customFormat="1" ht="47.25">
      <c r="A16" s="235" t="s">
        <v>229</v>
      </c>
      <c r="B16" s="235" t="s">
        <v>230</v>
      </c>
      <c r="C16" s="235" t="s">
        <v>231</v>
      </c>
      <c r="D16" s="236">
        <v>1995</v>
      </c>
      <c r="E16" s="237">
        <v>1596</v>
      </c>
      <c r="F16" s="238">
        <v>1695.75</v>
      </c>
      <c r="G16" s="238">
        <v>1845.375</v>
      </c>
      <c r="H16" s="200">
        <v>2</v>
      </c>
      <c r="I16" s="239">
        <v>814164020848</v>
      </c>
      <c r="J16" s="201" t="s">
        <v>361</v>
      </c>
      <c r="K16" s="32"/>
      <c r="L16" s="154"/>
      <c r="M16" s="155"/>
      <c r="N16" s="155"/>
    </row>
    <row r="17" spans="1:131" s="33" customFormat="1" ht="30.75">
      <c r="A17" s="31" t="s">
        <v>16</v>
      </c>
      <c r="B17" s="36" t="s">
        <v>148</v>
      </c>
      <c r="C17" s="31" t="s">
        <v>149</v>
      </c>
      <c r="D17" s="92">
        <v>1295</v>
      </c>
      <c r="E17" s="93">
        <v>1036</v>
      </c>
      <c r="F17" s="94">
        <v>1100.75</v>
      </c>
      <c r="G17" s="94">
        <v>1197.875</v>
      </c>
      <c r="H17" s="91">
        <v>10</v>
      </c>
      <c r="I17" s="216">
        <v>814164020718</v>
      </c>
      <c r="J17" s="131"/>
      <c r="K17" s="32"/>
      <c r="L17" s="152"/>
      <c r="M17" s="153"/>
      <c r="N17" s="153"/>
    </row>
    <row r="18" spans="1:131" ht="47.25">
      <c r="A18" s="34" t="s">
        <v>17</v>
      </c>
      <c r="B18" s="196" t="s">
        <v>144</v>
      </c>
      <c r="C18" s="34" t="s">
        <v>139</v>
      </c>
      <c r="D18" s="197">
        <v>995</v>
      </c>
      <c r="E18" s="198">
        <v>796</v>
      </c>
      <c r="F18" s="199">
        <v>845.75</v>
      </c>
      <c r="G18" s="199">
        <v>920.375</v>
      </c>
      <c r="H18" s="200">
        <v>10</v>
      </c>
      <c r="I18" s="217">
        <v>814164020725</v>
      </c>
      <c r="J18" s="201" t="s">
        <v>361</v>
      </c>
      <c r="K18" s="32"/>
      <c r="L18" s="152"/>
      <c r="M18" s="153"/>
      <c r="N18" s="15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row>
    <row r="19" spans="1:131" ht="30.75">
      <c r="A19" s="24" t="s">
        <v>18</v>
      </c>
      <c r="B19" s="25" t="s">
        <v>150</v>
      </c>
      <c r="C19" s="24" t="s">
        <v>140</v>
      </c>
      <c r="D19" s="95">
        <v>995</v>
      </c>
      <c r="E19" s="96">
        <v>796</v>
      </c>
      <c r="F19" s="97">
        <v>845.75</v>
      </c>
      <c r="G19" s="97">
        <v>920.375</v>
      </c>
      <c r="H19" s="98">
        <v>10</v>
      </c>
      <c r="I19" s="218">
        <v>814164020688</v>
      </c>
      <c r="J19" s="132"/>
      <c r="K19" s="32"/>
      <c r="L19" s="152"/>
      <c r="M19" s="153"/>
      <c r="N19" s="15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row>
    <row r="20" spans="1:131" ht="47.25">
      <c r="A20" s="34" t="s">
        <v>19</v>
      </c>
      <c r="B20" s="196" t="s">
        <v>151</v>
      </c>
      <c r="C20" s="34" t="s">
        <v>141</v>
      </c>
      <c r="D20" s="197">
        <v>795</v>
      </c>
      <c r="E20" s="198">
        <v>636</v>
      </c>
      <c r="F20" s="199">
        <v>675.75</v>
      </c>
      <c r="G20" s="199">
        <v>735.375</v>
      </c>
      <c r="H20" s="200">
        <v>10</v>
      </c>
      <c r="I20" s="217">
        <v>814164020671</v>
      </c>
      <c r="J20" s="201" t="s">
        <v>361</v>
      </c>
      <c r="K20" s="33"/>
      <c r="L20" s="152"/>
      <c r="M20" s="153"/>
      <c r="N20" s="15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row>
    <row r="21" spans="1:131" s="33" customFormat="1" ht="45.75">
      <c r="A21" s="31" t="s">
        <v>20</v>
      </c>
      <c r="B21" s="36" t="s">
        <v>326</v>
      </c>
      <c r="C21" s="31" t="s">
        <v>138</v>
      </c>
      <c r="D21" s="92">
        <v>2495</v>
      </c>
      <c r="E21" s="93">
        <v>1996</v>
      </c>
      <c r="F21" s="94">
        <v>2120.75</v>
      </c>
      <c r="G21" s="94">
        <v>2307.88</v>
      </c>
      <c r="H21" s="91">
        <v>1</v>
      </c>
      <c r="I21" s="216">
        <v>814164020329</v>
      </c>
      <c r="J21" s="133"/>
      <c r="K21" s="32"/>
      <c r="L21" s="152"/>
      <c r="M21" s="153"/>
      <c r="N21" s="153"/>
    </row>
    <row r="22" spans="1:131" s="1" customFormat="1" ht="20.25">
      <c r="A22" s="263" t="s">
        <v>286</v>
      </c>
      <c r="B22" s="263"/>
      <c r="C22" s="263"/>
      <c r="D22" s="263"/>
      <c r="E22" s="264"/>
      <c r="F22" s="264"/>
      <c r="G22" s="264"/>
      <c r="H22" s="263"/>
      <c r="I22" s="263"/>
      <c r="J22" s="263"/>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row>
    <row r="23" spans="1:131" ht="47.1" customHeight="1">
      <c r="A23" s="85" t="s">
        <v>346</v>
      </c>
      <c r="B23" s="86" t="s">
        <v>349</v>
      </c>
      <c r="C23" s="44" t="s">
        <v>347</v>
      </c>
      <c r="D23" s="185">
        <v>199</v>
      </c>
      <c r="E23" s="170">
        <v>159.20000000000002</v>
      </c>
      <c r="F23" s="171">
        <v>169.15</v>
      </c>
      <c r="G23" s="171">
        <v>184.07500000000002</v>
      </c>
      <c r="H23" s="162"/>
      <c r="I23" s="219" t="s">
        <v>348</v>
      </c>
      <c r="J23" s="75" t="s">
        <v>65</v>
      </c>
      <c r="K23" s="74">
        <v>0.2</v>
      </c>
      <c r="L23" s="152"/>
      <c r="M23" s="153"/>
      <c r="N23" s="15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row>
    <row r="24" spans="1:131" s="33" customFormat="1" ht="45">
      <c r="A24" s="85" t="s">
        <v>293</v>
      </c>
      <c r="B24" s="85" t="s">
        <v>294</v>
      </c>
      <c r="C24" s="44" t="s">
        <v>357</v>
      </c>
      <c r="D24" s="186">
        <v>149</v>
      </c>
      <c r="E24" s="170">
        <v>119.2</v>
      </c>
      <c r="F24" s="171">
        <v>126.64999999999999</v>
      </c>
      <c r="G24" s="171">
        <v>137.82500000000002</v>
      </c>
      <c r="H24" s="162"/>
      <c r="I24" s="219" t="s">
        <v>301</v>
      </c>
      <c r="J24" s="75" t="s">
        <v>65</v>
      </c>
      <c r="K24" s="74">
        <v>0.2</v>
      </c>
      <c r="L24" s="152"/>
      <c r="M24" s="153"/>
      <c r="N24" s="153"/>
    </row>
    <row r="25" spans="1:131" s="33" customFormat="1" ht="30">
      <c r="A25" s="85" t="s">
        <v>295</v>
      </c>
      <c r="B25" s="85" t="s">
        <v>296</v>
      </c>
      <c r="C25" s="44" t="s">
        <v>321</v>
      </c>
      <c r="D25" s="191">
        <v>195</v>
      </c>
      <c r="E25" s="170">
        <v>156</v>
      </c>
      <c r="F25" s="171">
        <v>165.75</v>
      </c>
      <c r="G25" s="171">
        <v>180.375</v>
      </c>
      <c r="H25" s="162"/>
      <c r="I25" s="219" t="s">
        <v>302</v>
      </c>
      <c r="J25" s="75" t="s">
        <v>65</v>
      </c>
      <c r="K25" s="48"/>
      <c r="L25" s="152"/>
      <c r="M25" s="153"/>
      <c r="N25" s="153"/>
    </row>
    <row r="26" spans="1:131" ht="20.25">
      <c r="A26" s="73" t="s">
        <v>287</v>
      </c>
      <c r="B26" s="73" t="s">
        <v>288</v>
      </c>
      <c r="C26" s="190" t="s">
        <v>343</v>
      </c>
      <c r="D26" s="193">
        <v>114</v>
      </c>
      <c r="E26" s="189">
        <f>D26*0.8</f>
        <v>91.2</v>
      </c>
      <c r="F26" s="176">
        <f>D26*0.85</f>
        <v>96.899999999999991</v>
      </c>
      <c r="G26" s="176">
        <f>D26*0.925</f>
        <v>105.45</v>
      </c>
      <c r="H26" s="188"/>
      <c r="I26" s="209" t="s">
        <v>303</v>
      </c>
      <c r="J26" s="46" t="s">
        <v>360</v>
      </c>
      <c r="K26" s="48"/>
      <c r="L26" s="78"/>
      <c r="M26" s="83"/>
      <c r="N26" s="83"/>
    </row>
    <row r="27" spans="1:131" ht="20.25">
      <c r="A27" s="73" t="s">
        <v>289</v>
      </c>
      <c r="B27" s="73" t="s">
        <v>290</v>
      </c>
      <c r="C27" s="190" t="s">
        <v>290</v>
      </c>
      <c r="D27" s="193">
        <v>36.5</v>
      </c>
      <c r="E27" s="189">
        <f t="shared" ref="E27:E30" si="0">D27*0.8</f>
        <v>29.200000000000003</v>
      </c>
      <c r="F27" s="176">
        <f t="shared" ref="F27:F30" si="1">D27*0.85</f>
        <v>31.024999999999999</v>
      </c>
      <c r="G27" s="176">
        <f t="shared" ref="G27:G30" si="2">D27*0.925</f>
        <v>33.762500000000003</v>
      </c>
      <c r="H27" s="188"/>
      <c r="I27" s="209" t="s">
        <v>304</v>
      </c>
      <c r="J27" s="46" t="s">
        <v>360</v>
      </c>
      <c r="K27" s="48"/>
      <c r="L27" s="78"/>
      <c r="M27" s="83"/>
      <c r="N27" s="83"/>
    </row>
    <row r="28" spans="1:131" ht="20.25">
      <c r="A28" s="49" t="s">
        <v>291</v>
      </c>
      <c r="B28" s="49" t="s">
        <v>292</v>
      </c>
      <c r="C28" s="190" t="s">
        <v>342</v>
      </c>
      <c r="D28" s="193">
        <v>75</v>
      </c>
      <c r="E28" s="189">
        <f t="shared" si="0"/>
        <v>60</v>
      </c>
      <c r="F28" s="176">
        <f t="shared" si="1"/>
        <v>63.75</v>
      </c>
      <c r="G28" s="176">
        <f t="shared" si="2"/>
        <v>69.375</v>
      </c>
      <c r="H28" s="188"/>
      <c r="I28" s="209" t="s">
        <v>305</v>
      </c>
      <c r="J28" s="46" t="s">
        <v>360</v>
      </c>
      <c r="K28" s="48"/>
      <c r="L28" s="78"/>
      <c r="M28" s="83"/>
      <c r="N28" s="83"/>
    </row>
    <row r="29" spans="1:131" ht="30">
      <c r="A29" s="73" t="s">
        <v>297</v>
      </c>
      <c r="B29" s="73" t="s">
        <v>298</v>
      </c>
      <c r="C29" s="190" t="s">
        <v>341</v>
      </c>
      <c r="D29" s="193">
        <v>36.5</v>
      </c>
      <c r="E29" s="189">
        <f t="shared" si="0"/>
        <v>29.200000000000003</v>
      </c>
      <c r="F29" s="176">
        <f t="shared" si="1"/>
        <v>31.024999999999999</v>
      </c>
      <c r="G29" s="176">
        <f t="shared" si="2"/>
        <v>33.762500000000003</v>
      </c>
      <c r="H29" s="188"/>
      <c r="I29" s="209" t="s">
        <v>306</v>
      </c>
      <c r="J29" s="46" t="s">
        <v>360</v>
      </c>
      <c r="K29" s="48"/>
      <c r="L29" s="78"/>
      <c r="M29" s="83"/>
      <c r="N29" s="83"/>
    </row>
    <row r="30" spans="1:131" ht="20.25">
      <c r="A30" s="73" t="s">
        <v>299</v>
      </c>
      <c r="B30" s="73" t="s">
        <v>300</v>
      </c>
      <c r="C30" s="190" t="s">
        <v>340</v>
      </c>
      <c r="D30" s="193">
        <v>189</v>
      </c>
      <c r="E30" s="189">
        <f t="shared" si="0"/>
        <v>151.20000000000002</v>
      </c>
      <c r="F30" s="176">
        <f t="shared" si="1"/>
        <v>160.65</v>
      </c>
      <c r="G30" s="176">
        <f t="shared" si="2"/>
        <v>174.82500000000002</v>
      </c>
      <c r="H30" s="188"/>
      <c r="I30" s="210">
        <v>4260351480340</v>
      </c>
      <c r="J30" s="46" t="s">
        <v>360</v>
      </c>
      <c r="K30" s="48"/>
      <c r="L30" s="78"/>
      <c r="M30" s="83"/>
      <c r="N30" s="83"/>
    </row>
    <row r="31" spans="1:131" ht="60">
      <c r="A31" s="69" t="s">
        <v>307</v>
      </c>
      <c r="B31" s="69" t="s">
        <v>328</v>
      </c>
      <c r="C31" s="194" t="s">
        <v>317</v>
      </c>
      <c r="D31" s="195">
        <v>125</v>
      </c>
      <c r="E31" s="170">
        <f>D31*0.8</f>
        <v>100</v>
      </c>
      <c r="F31" s="171">
        <f>D31*0.85</f>
        <v>106.25</v>
      </c>
      <c r="G31" s="171">
        <f>D31*0.925</f>
        <v>115.625</v>
      </c>
      <c r="H31" s="162"/>
      <c r="I31" s="219" t="s">
        <v>312</v>
      </c>
      <c r="J31" s="75" t="s">
        <v>360</v>
      </c>
      <c r="L31" s="78"/>
      <c r="M31" s="83"/>
      <c r="N31" s="83"/>
    </row>
    <row r="32" spans="1:131" ht="60">
      <c r="A32" s="69" t="s">
        <v>308</v>
      </c>
      <c r="B32" s="69" t="s">
        <v>329</v>
      </c>
      <c r="C32" s="194" t="s">
        <v>316</v>
      </c>
      <c r="D32" s="195">
        <f>164</f>
        <v>164</v>
      </c>
      <c r="E32" s="170">
        <f t="shared" ref="E32:E35" si="3">D32*0.8</f>
        <v>131.20000000000002</v>
      </c>
      <c r="F32" s="171">
        <f t="shared" ref="F32:F35" si="4">D32*0.85</f>
        <v>139.4</v>
      </c>
      <c r="G32" s="171">
        <f t="shared" ref="G32:G35" si="5">D32*0.925</f>
        <v>151.70000000000002</v>
      </c>
      <c r="H32" s="162"/>
      <c r="I32" s="219" t="s">
        <v>313</v>
      </c>
      <c r="J32" s="75" t="s">
        <v>360</v>
      </c>
      <c r="L32" s="78"/>
      <c r="M32" s="83"/>
      <c r="N32" s="83"/>
    </row>
    <row r="33" spans="1:14" ht="75">
      <c r="A33" s="69" t="s">
        <v>309</v>
      </c>
      <c r="B33" s="69" t="s">
        <v>330</v>
      </c>
      <c r="C33" s="194" t="s">
        <v>318</v>
      </c>
      <c r="D33" s="195">
        <v>164</v>
      </c>
      <c r="E33" s="170">
        <f t="shared" si="3"/>
        <v>131.20000000000002</v>
      </c>
      <c r="F33" s="171">
        <f t="shared" si="4"/>
        <v>139.4</v>
      </c>
      <c r="G33" s="171">
        <f t="shared" si="5"/>
        <v>151.70000000000002</v>
      </c>
      <c r="H33" s="162"/>
      <c r="I33" s="219" t="s">
        <v>314</v>
      </c>
      <c r="J33" s="75" t="s">
        <v>360</v>
      </c>
      <c r="L33" s="78"/>
      <c r="M33" s="83"/>
      <c r="N33" s="83"/>
    </row>
    <row r="34" spans="1:14" ht="75">
      <c r="A34" s="87" t="s">
        <v>332</v>
      </c>
      <c r="B34" s="69" t="s">
        <v>333</v>
      </c>
      <c r="C34" s="44" t="s">
        <v>318</v>
      </c>
      <c r="D34" s="192">
        <v>154</v>
      </c>
      <c r="E34" s="170">
        <f t="shared" si="3"/>
        <v>123.2</v>
      </c>
      <c r="F34" s="171">
        <f t="shared" si="4"/>
        <v>130.9</v>
      </c>
      <c r="G34" s="171">
        <f t="shared" si="5"/>
        <v>142.45000000000002</v>
      </c>
      <c r="H34" s="162"/>
      <c r="I34" s="220">
        <v>814164021289</v>
      </c>
      <c r="J34" s="75" t="s">
        <v>360</v>
      </c>
      <c r="L34" s="78"/>
      <c r="M34" s="83"/>
      <c r="N34" s="83"/>
    </row>
    <row r="35" spans="1:14" ht="75">
      <c r="A35" s="69" t="s">
        <v>310</v>
      </c>
      <c r="B35" s="88" t="s">
        <v>311</v>
      </c>
      <c r="C35" s="44" t="s">
        <v>319</v>
      </c>
      <c r="D35" s="187">
        <v>189</v>
      </c>
      <c r="E35" s="170">
        <f t="shared" si="3"/>
        <v>151.20000000000002</v>
      </c>
      <c r="F35" s="171">
        <f t="shared" si="4"/>
        <v>160.65</v>
      </c>
      <c r="G35" s="171">
        <f t="shared" si="5"/>
        <v>174.82500000000002</v>
      </c>
      <c r="H35" s="162"/>
      <c r="I35" s="219" t="s">
        <v>315</v>
      </c>
      <c r="J35" s="75" t="s">
        <v>360</v>
      </c>
      <c r="L35" s="78"/>
      <c r="M35" s="83"/>
      <c r="N35" s="83"/>
    </row>
    <row r="36" spans="1:14" s="1" customFormat="1" ht="20.25">
      <c r="A36" s="253" t="s">
        <v>232</v>
      </c>
      <c r="B36" s="254"/>
      <c r="C36" s="254"/>
      <c r="D36" s="254"/>
      <c r="E36" s="255"/>
      <c r="F36" s="255"/>
      <c r="G36" s="255"/>
      <c r="H36" s="254"/>
      <c r="I36" s="254"/>
      <c r="J36" s="256"/>
    </row>
    <row r="37" spans="1:14" s="1" customFormat="1" ht="45">
      <c r="A37" s="49" t="s">
        <v>322</v>
      </c>
      <c r="B37" s="49" t="s">
        <v>323</v>
      </c>
      <c r="C37" s="49" t="s">
        <v>324</v>
      </c>
      <c r="D37" s="182">
        <v>99</v>
      </c>
      <c r="E37" s="184">
        <v>79.2</v>
      </c>
      <c r="F37" s="184">
        <v>84.149999999999991</v>
      </c>
      <c r="G37" s="184">
        <v>91.575000000000003</v>
      </c>
      <c r="H37" s="202"/>
      <c r="I37" s="215">
        <v>814164020893</v>
      </c>
      <c r="J37" s="131"/>
      <c r="L37" s="125"/>
      <c r="M37" s="125"/>
      <c r="N37" s="125"/>
    </row>
    <row r="38" spans="1:14" s="1" customFormat="1" ht="45">
      <c r="A38" s="49" t="s">
        <v>236</v>
      </c>
      <c r="B38" s="49" t="s">
        <v>282</v>
      </c>
      <c r="C38" s="49" t="s">
        <v>283</v>
      </c>
      <c r="D38" s="182">
        <v>99</v>
      </c>
      <c r="E38" s="184">
        <v>79.2</v>
      </c>
      <c r="F38" s="184">
        <v>84.149999999999991</v>
      </c>
      <c r="G38" s="184">
        <v>91.575000000000003</v>
      </c>
      <c r="H38" s="202"/>
      <c r="I38" s="215">
        <v>814164020886</v>
      </c>
      <c r="J38" s="131"/>
      <c r="L38" s="125"/>
      <c r="M38" s="125"/>
      <c r="N38" s="125"/>
    </row>
    <row r="39" spans="1:14" s="1" customFormat="1" ht="45">
      <c r="A39" s="49" t="s">
        <v>233</v>
      </c>
      <c r="B39" s="49" t="s">
        <v>234</v>
      </c>
      <c r="C39" s="49" t="s">
        <v>235</v>
      </c>
      <c r="D39" s="182">
        <v>248</v>
      </c>
      <c r="E39" s="184">
        <v>198.4</v>
      </c>
      <c r="F39" s="184">
        <v>210.79999999999998</v>
      </c>
      <c r="G39" s="184">
        <v>229.4</v>
      </c>
      <c r="H39" s="202"/>
      <c r="I39" s="215">
        <v>814164020916</v>
      </c>
      <c r="J39" s="131"/>
      <c r="L39" s="125"/>
      <c r="M39" s="125"/>
      <c r="N39" s="125"/>
    </row>
    <row r="40" spans="1:14" s="1" customFormat="1" ht="45">
      <c r="A40" s="49" t="s">
        <v>237</v>
      </c>
      <c r="B40" s="49" t="s">
        <v>238</v>
      </c>
      <c r="C40" s="49" t="s">
        <v>239</v>
      </c>
      <c r="D40" s="182">
        <v>248</v>
      </c>
      <c r="E40" s="184">
        <v>198.4</v>
      </c>
      <c r="F40" s="184">
        <v>210.79999999999998</v>
      </c>
      <c r="G40" s="184">
        <v>229.4</v>
      </c>
      <c r="H40" s="202"/>
      <c r="I40" s="215">
        <v>814164020909</v>
      </c>
      <c r="J40" s="131"/>
      <c r="L40" s="125"/>
      <c r="M40" s="125"/>
      <c r="N40" s="125"/>
    </row>
    <row r="41" spans="1:14" s="1" customFormat="1" ht="45">
      <c r="A41" s="49" t="s">
        <v>240</v>
      </c>
      <c r="B41" s="49" t="s">
        <v>241</v>
      </c>
      <c r="C41" s="49" t="s">
        <v>242</v>
      </c>
      <c r="D41" s="182">
        <v>198</v>
      </c>
      <c r="E41" s="184">
        <v>158.4</v>
      </c>
      <c r="F41" s="184">
        <v>168.29999999999998</v>
      </c>
      <c r="G41" s="184">
        <v>183.15</v>
      </c>
      <c r="H41" s="202"/>
      <c r="I41" s="215">
        <v>814164020923</v>
      </c>
      <c r="J41" s="131"/>
      <c r="L41" s="125"/>
      <c r="M41" s="125"/>
      <c r="N41" s="125"/>
    </row>
    <row r="42" spans="1:14" s="1" customFormat="1" ht="45">
      <c r="A42" s="49" t="s">
        <v>243</v>
      </c>
      <c r="B42" s="49" t="s">
        <v>244</v>
      </c>
      <c r="C42" s="49" t="s">
        <v>245</v>
      </c>
      <c r="D42" s="182">
        <v>119</v>
      </c>
      <c r="E42" s="184">
        <v>95.2</v>
      </c>
      <c r="F42" s="184">
        <v>101.14999999999999</v>
      </c>
      <c r="G42" s="184">
        <v>110.075</v>
      </c>
      <c r="H42" s="202"/>
      <c r="I42" s="215">
        <v>814164020930</v>
      </c>
      <c r="J42" s="131"/>
      <c r="L42" s="125"/>
      <c r="M42" s="125"/>
      <c r="N42" s="125"/>
    </row>
    <row r="43" spans="1:14" s="1" customFormat="1" ht="45">
      <c r="A43" s="49" t="s">
        <v>246</v>
      </c>
      <c r="B43" s="49" t="s">
        <v>247</v>
      </c>
      <c r="C43" s="49" t="s">
        <v>248</v>
      </c>
      <c r="D43" s="182">
        <v>350</v>
      </c>
      <c r="E43" s="184">
        <v>280</v>
      </c>
      <c r="F43" s="184">
        <v>297.5</v>
      </c>
      <c r="G43" s="184">
        <v>323.75</v>
      </c>
      <c r="H43" s="202"/>
      <c r="I43" s="215">
        <v>814164020947</v>
      </c>
      <c r="J43" s="131"/>
      <c r="L43" s="125"/>
      <c r="M43" s="125"/>
      <c r="N43" s="125"/>
    </row>
    <row r="44" spans="1:14" s="1" customFormat="1" ht="45">
      <c r="A44" s="49" t="s">
        <v>249</v>
      </c>
      <c r="B44" s="49" t="s">
        <v>250</v>
      </c>
      <c r="C44" s="49" t="s">
        <v>251</v>
      </c>
      <c r="D44" s="182">
        <v>350</v>
      </c>
      <c r="E44" s="184">
        <v>280</v>
      </c>
      <c r="F44" s="184">
        <v>297.5</v>
      </c>
      <c r="G44" s="184">
        <v>323.75</v>
      </c>
      <c r="H44" s="202"/>
      <c r="I44" s="215">
        <v>814164020954</v>
      </c>
      <c r="J44" s="131"/>
      <c r="L44" s="125"/>
      <c r="M44" s="125"/>
      <c r="N44" s="125"/>
    </row>
    <row r="45" spans="1:14" s="1" customFormat="1" ht="45">
      <c r="A45" s="49" t="s">
        <v>252</v>
      </c>
      <c r="B45" s="49" t="s">
        <v>253</v>
      </c>
      <c r="C45" s="49" t="s">
        <v>254</v>
      </c>
      <c r="D45" s="182">
        <v>398</v>
      </c>
      <c r="E45" s="184">
        <v>318.40000000000003</v>
      </c>
      <c r="F45" s="184">
        <v>338.3</v>
      </c>
      <c r="G45" s="184">
        <v>368.15000000000003</v>
      </c>
      <c r="H45" s="202"/>
      <c r="I45" s="215">
        <v>814164020961</v>
      </c>
      <c r="J45" s="131"/>
      <c r="L45" s="125"/>
      <c r="M45" s="125"/>
      <c r="N45" s="125"/>
    </row>
    <row r="46" spans="1:14" s="1" customFormat="1" ht="45">
      <c r="A46" s="49" t="s">
        <v>255</v>
      </c>
      <c r="B46" s="49" t="s">
        <v>256</v>
      </c>
      <c r="C46" s="49" t="s">
        <v>257</v>
      </c>
      <c r="D46" s="182">
        <v>398</v>
      </c>
      <c r="E46" s="184">
        <v>318.40000000000003</v>
      </c>
      <c r="F46" s="184">
        <v>338.3</v>
      </c>
      <c r="G46" s="184">
        <v>368.15000000000003</v>
      </c>
      <c r="H46" s="202"/>
      <c r="I46" s="215">
        <v>814164020978</v>
      </c>
      <c r="J46" s="131"/>
      <c r="L46" s="125"/>
      <c r="M46" s="125"/>
      <c r="N46" s="125"/>
    </row>
    <row r="47" spans="1:14" s="1" customFormat="1" ht="45">
      <c r="A47" s="49" t="s">
        <v>258</v>
      </c>
      <c r="B47" s="49" t="s">
        <v>259</v>
      </c>
      <c r="C47" s="49" t="s">
        <v>260</v>
      </c>
      <c r="D47" s="182">
        <v>498</v>
      </c>
      <c r="E47" s="184">
        <v>398.40000000000003</v>
      </c>
      <c r="F47" s="184">
        <v>423.3</v>
      </c>
      <c r="G47" s="184">
        <v>460.65000000000003</v>
      </c>
      <c r="H47" s="202"/>
      <c r="I47" s="215">
        <v>814164020985</v>
      </c>
      <c r="J47" s="131"/>
      <c r="L47" s="125"/>
      <c r="M47" s="125"/>
      <c r="N47" s="125"/>
    </row>
    <row r="48" spans="1:14" s="1" customFormat="1" ht="45">
      <c r="A48" s="49" t="s">
        <v>261</v>
      </c>
      <c r="B48" s="49" t="s">
        <v>262</v>
      </c>
      <c r="C48" s="49" t="s">
        <v>263</v>
      </c>
      <c r="D48" s="182">
        <v>185</v>
      </c>
      <c r="E48" s="184">
        <v>148</v>
      </c>
      <c r="F48" s="184">
        <v>157.25</v>
      </c>
      <c r="G48" s="184">
        <v>171.125</v>
      </c>
      <c r="H48" s="202"/>
      <c r="I48" s="215">
        <v>814164020992</v>
      </c>
      <c r="J48" s="131"/>
      <c r="L48" s="125"/>
      <c r="M48" s="125"/>
      <c r="N48" s="125"/>
    </row>
    <row r="49" spans="1:14" s="1" customFormat="1" ht="45">
      <c r="A49" s="49" t="s">
        <v>264</v>
      </c>
      <c r="B49" s="49" t="s">
        <v>265</v>
      </c>
      <c r="C49" s="49" t="s">
        <v>266</v>
      </c>
      <c r="D49" s="182">
        <v>185</v>
      </c>
      <c r="E49" s="184">
        <v>148</v>
      </c>
      <c r="F49" s="184">
        <v>157.25</v>
      </c>
      <c r="G49" s="184">
        <v>171.125</v>
      </c>
      <c r="H49" s="202"/>
      <c r="I49" s="215">
        <v>814164021005</v>
      </c>
      <c r="J49" s="131"/>
      <c r="L49" s="125"/>
      <c r="M49" s="125"/>
      <c r="N49" s="125"/>
    </row>
    <row r="50" spans="1:14" s="1" customFormat="1" ht="45">
      <c r="A50" s="49" t="s">
        <v>267</v>
      </c>
      <c r="B50" s="49" t="s">
        <v>268</v>
      </c>
      <c r="C50" s="163" t="s">
        <v>269</v>
      </c>
      <c r="D50" s="182">
        <v>595</v>
      </c>
      <c r="E50" s="184">
        <v>476</v>
      </c>
      <c r="F50" s="184">
        <v>505.75</v>
      </c>
      <c r="G50" s="184">
        <v>550.375</v>
      </c>
      <c r="H50" s="202"/>
      <c r="I50" s="215">
        <v>814164020862</v>
      </c>
      <c r="J50" s="131"/>
      <c r="L50" s="125"/>
      <c r="M50" s="125"/>
      <c r="N50" s="125"/>
    </row>
    <row r="51" spans="1:14" s="1" customFormat="1" ht="45">
      <c r="A51" s="163" t="s">
        <v>270</v>
      </c>
      <c r="B51" s="165" t="s">
        <v>271</v>
      </c>
      <c r="C51" s="167" t="s">
        <v>272</v>
      </c>
      <c r="D51" s="183">
        <v>595</v>
      </c>
      <c r="E51" s="184">
        <v>476</v>
      </c>
      <c r="F51" s="184">
        <v>505.75</v>
      </c>
      <c r="G51" s="184">
        <v>550.375</v>
      </c>
      <c r="H51" s="203"/>
      <c r="I51" s="221">
        <v>814164020879</v>
      </c>
      <c r="J51" s="164"/>
      <c r="L51" s="125"/>
      <c r="M51" s="125"/>
      <c r="N51" s="125"/>
    </row>
    <row r="52" spans="1:14" ht="20.25">
      <c r="A52" s="257" t="s">
        <v>25</v>
      </c>
      <c r="B52" s="258"/>
      <c r="C52" s="258"/>
      <c r="D52" s="258"/>
      <c r="E52" s="258"/>
      <c r="F52" s="258"/>
      <c r="G52" s="258"/>
      <c r="H52" s="258"/>
      <c r="I52" s="258"/>
      <c r="J52" s="259"/>
      <c r="K52" s="22"/>
    </row>
    <row r="53" spans="1:14" ht="30.75">
      <c r="A53" s="168" t="s">
        <v>344</v>
      </c>
      <c r="B53" s="168" t="s">
        <v>358</v>
      </c>
      <c r="C53" s="168" t="s">
        <v>345</v>
      </c>
      <c r="D53" s="169">
        <v>249</v>
      </c>
      <c r="E53" s="170">
        <f t="shared" ref="E53:E84" si="6">D53*0.8</f>
        <v>199.20000000000002</v>
      </c>
      <c r="F53" s="171">
        <f t="shared" ref="F53" si="7">D53*0.85</f>
        <v>211.65</v>
      </c>
      <c r="G53" s="171">
        <f t="shared" ref="G53" si="8">D53*0.925</f>
        <v>230.32500000000002</v>
      </c>
      <c r="H53" s="172" t="s">
        <v>142</v>
      </c>
      <c r="I53" s="222">
        <v>814164021241</v>
      </c>
      <c r="J53" s="75" t="s">
        <v>360</v>
      </c>
      <c r="L53" s="78"/>
      <c r="M53" s="83"/>
      <c r="N53" s="83"/>
    </row>
    <row r="54" spans="1:14" ht="45.75">
      <c r="A54" s="168" t="s">
        <v>350</v>
      </c>
      <c r="B54" s="168" t="s">
        <v>352</v>
      </c>
      <c r="C54" s="168" t="s">
        <v>351</v>
      </c>
      <c r="D54" s="173">
        <v>75</v>
      </c>
      <c r="E54" s="170">
        <f t="shared" si="6"/>
        <v>60</v>
      </c>
      <c r="F54" s="171">
        <f t="shared" ref="F54:F55" si="9">D54*0.85</f>
        <v>63.75</v>
      </c>
      <c r="G54" s="171">
        <f t="shared" ref="G54:G55" si="10">D54*0.925</f>
        <v>69.375</v>
      </c>
      <c r="H54" s="172"/>
      <c r="I54" s="222">
        <v>814164021234</v>
      </c>
      <c r="J54" s="75" t="s">
        <v>360</v>
      </c>
      <c r="L54" s="78"/>
      <c r="M54" s="83"/>
      <c r="N54" s="83"/>
    </row>
    <row r="55" spans="1:14" s="33" customFormat="1" ht="45.75">
      <c r="A55" s="174" t="s">
        <v>23</v>
      </c>
      <c r="B55" s="174" t="s">
        <v>156</v>
      </c>
      <c r="C55" s="174" t="s">
        <v>157</v>
      </c>
      <c r="D55" s="175">
        <v>369</v>
      </c>
      <c r="E55" s="189">
        <f t="shared" si="6"/>
        <v>295.2</v>
      </c>
      <c r="F55" s="176">
        <f t="shared" si="9"/>
        <v>313.64999999999998</v>
      </c>
      <c r="G55" s="176">
        <f t="shared" si="10"/>
        <v>341.32499999999999</v>
      </c>
      <c r="H55" s="177">
        <v>3</v>
      </c>
      <c r="I55" s="223">
        <v>814164020749</v>
      </c>
      <c r="J55" s="46" t="s">
        <v>360</v>
      </c>
      <c r="K55" s="32"/>
      <c r="L55" s="78"/>
      <c r="M55" s="153"/>
      <c r="N55" s="153"/>
    </row>
    <row r="56" spans="1:14">
      <c r="A56" s="174" t="s">
        <v>24</v>
      </c>
      <c r="B56" s="174" t="s">
        <v>158</v>
      </c>
      <c r="C56" s="174" t="s">
        <v>159</v>
      </c>
      <c r="D56" s="175">
        <v>189</v>
      </c>
      <c r="E56" s="189">
        <f t="shared" si="6"/>
        <v>151.20000000000002</v>
      </c>
      <c r="F56" s="176">
        <f t="shared" ref="F56:F84" si="11">D56*0.85</f>
        <v>160.65</v>
      </c>
      <c r="G56" s="176">
        <f t="shared" ref="G56:G84" si="12">D56*0.925</f>
        <v>174.82500000000002</v>
      </c>
      <c r="H56" s="177">
        <v>20</v>
      </c>
      <c r="I56" s="223">
        <v>814164020756</v>
      </c>
      <c r="J56" s="46" t="s">
        <v>360</v>
      </c>
      <c r="K56" s="22"/>
      <c r="L56" s="78"/>
      <c r="M56" s="83"/>
      <c r="N56" s="83"/>
    </row>
    <row r="57" spans="1:14">
      <c r="A57" s="174" t="s">
        <v>277</v>
      </c>
      <c r="B57" s="174" t="s">
        <v>278</v>
      </c>
      <c r="C57" s="174" t="s">
        <v>278</v>
      </c>
      <c r="D57" s="193">
        <v>245</v>
      </c>
      <c r="E57" s="189">
        <f t="shared" si="6"/>
        <v>196</v>
      </c>
      <c r="F57" s="176">
        <f t="shared" si="11"/>
        <v>208.25</v>
      </c>
      <c r="G57" s="176">
        <f t="shared" si="12"/>
        <v>226.625</v>
      </c>
      <c r="H57" s="177">
        <v>10</v>
      </c>
      <c r="I57" s="223" t="s">
        <v>280</v>
      </c>
      <c r="J57" s="46" t="s">
        <v>360</v>
      </c>
      <c r="K57" s="22"/>
      <c r="L57" s="78"/>
      <c r="M57" s="83"/>
      <c r="N57" s="83"/>
    </row>
    <row r="58" spans="1:14" s="33" customFormat="1">
      <c r="A58" s="166" t="s">
        <v>279</v>
      </c>
      <c r="B58" s="166" t="s">
        <v>281</v>
      </c>
      <c r="C58" s="166" t="s">
        <v>281</v>
      </c>
      <c r="D58" s="193">
        <v>61.5</v>
      </c>
      <c r="E58" s="189">
        <f t="shared" si="6"/>
        <v>49.2</v>
      </c>
      <c r="F58" s="176">
        <f t="shared" si="11"/>
        <v>52.274999999999999</v>
      </c>
      <c r="G58" s="176">
        <f t="shared" si="12"/>
        <v>56.887500000000003</v>
      </c>
      <c r="H58" s="178">
        <v>50</v>
      </c>
      <c r="I58" s="224">
        <v>814164021166</v>
      </c>
      <c r="J58" s="46" t="s">
        <v>360</v>
      </c>
      <c r="K58" s="32"/>
      <c r="L58" s="78"/>
      <c r="M58" s="153"/>
      <c r="N58" s="153"/>
    </row>
    <row r="59" spans="1:14">
      <c r="A59" s="179" t="s">
        <v>27</v>
      </c>
      <c r="B59" s="179" t="s">
        <v>162</v>
      </c>
      <c r="C59" s="179" t="s">
        <v>163</v>
      </c>
      <c r="D59" s="193">
        <v>75</v>
      </c>
      <c r="E59" s="189">
        <f t="shared" si="6"/>
        <v>60</v>
      </c>
      <c r="F59" s="176">
        <f t="shared" si="11"/>
        <v>63.75</v>
      </c>
      <c r="G59" s="176">
        <f t="shared" si="12"/>
        <v>69.375</v>
      </c>
      <c r="H59" s="180">
        <v>80</v>
      </c>
      <c r="I59" s="225">
        <v>853815005186</v>
      </c>
      <c r="J59" s="46" t="s">
        <v>360</v>
      </c>
      <c r="K59" s="22"/>
      <c r="L59" s="78"/>
      <c r="M59" s="83"/>
      <c r="N59" s="83"/>
    </row>
    <row r="60" spans="1:14">
      <c r="A60" s="179" t="s">
        <v>28</v>
      </c>
      <c r="B60" s="179" t="s">
        <v>164</v>
      </c>
      <c r="C60" s="179" t="s">
        <v>165</v>
      </c>
      <c r="D60" s="193">
        <v>115</v>
      </c>
      <c r="E60" s="189">
        <f t="shared" si="6"/>
        <v>92</v>
      </c>
      <c r="F60" s="176">
        <f t="shared" si="11"/>
        <v>97.75</v>
      </c>
      <c r="G60" s="176">
        <f t="shared" si="12"/>
        <v>106.375</v>
      </c>
      <c r="H60" s="180">
        <v>40</v>
      </c>
      <c r="I60" s="225">
        <v>853815005841</v>
      </c>
      <c r="J60" s="46" t="s">
        <v>360</v>
      </c>
      <c r="K60" s="22"/>
      <c r="L60" s="78"/>
      <c r="M60" s="83"/>
      <c r="N60" s="83"/>
    </row>
    <row r="61" spans="1:14">
      <c r="A61" s="179" t="s">
        <v>29</v>
      </c>
      <c r="B61" s="179" t="s">
        <v>166</v>
      </c>
      <c r="C61" s="179" t="s">
        <v>167</v>
      </c>
      <c r="D61" s="193">
        <v>125</v>
      </c>
      <c r="E61" s="189">
        <f t="shared" si="6"/>
        <v>100</v>
      </c>
      <c r="F61" s="176">
        <f t="shared" si="11"/>
        <v>106.25</v>
      </c>
      <c r="G61" s="176">
        <f t="shared" si="12"/>
        <v>115.625</v>
      </c>
      <c r="H61" s="180">
        <v>0</v>
      </c>
      <c r="I61" s="225">
        <v>814164020312</v>
      </c>
      <c r="J61" s="46" t="s">
        <v>360</v>
      </c>
      <c r="K61" s="22"/>
      <c r="L61" s="78"/>
      <c r="M61" s="83"/>
      <c r="N61" s="83"/>
    </row>
    <row r="62" spans="1:14">
      <c r="A62" s="179" t="s">
        <v>30</v>
      </c>
      <c r="B62" s="179" t="s">
        <v>168</v>
      </c>
      <c r="C62" s="179" t="s">
        <v>169</v>
      </c>
      <c r="D62" s="193">
        <v>29</v>
      </c>
      <c r="E62" s="189">
        <f t="shared" si="6"/>
        <v>23.200000000000003</v>
      </c>
      <c r="F62" s="176">
        <f t="shared" si="11"/>
        <v>24.65</v>
      </c>
      <c r="G62" s="176">
        <f t="shared" si="12"/>
        <v>26.825000000000003</v>
      </c>
      <c r="H62" s="180">
        <v>80</v>
      </c>
      <c r="I62" s="225">
        <v>853815005667</v>
      </c>
      <c r="J62" s="46" t="s">
        <v>360</v>
      </c>
      <c r="K62" s="22"/>
      <c r="L62" s="78"/>
      <c r="M62" s="83"/>
      <c r="N62" s="83"/>
    </row>
    <row r="63" spans="1:14">
      <c r="A63" s="179" t="s">
        <v>31</v>
      </c>
      <c r="B63" s="179" t="s">
        <v>170</v>
      </c>
      <c r="C63" s="179" t="s">
        <v>171</v>
      </c>
      <c r="D63" s="193">
        <v>29</v>
      </c>
      <c r="E63" s="189">
        <f t="shared" si="6"/>
        <v>23.200000000000003</v>
      </c>
      <c r="F63" s="176">
        <f t="shared" si="11"/>
        <v>24.65</v>
      </c>
      <c r="G63" s="176">
        <f t="shared" si="12"/>
        <v>26.825000000000003</v>
      </c>
      <c r="H63" s="180">
        <v>80</v>
      </c>
      <c r="I63" s="225">
        <v>853815005674</v>
      </c>
      <c r="J63" s="46" t="s">
        <v>360</v>
      </c>
      <c r="K63" s="22"/>
      <c r="L63" s="78"/>
      <c r="M63" s="83"/>
      <c r="N63" s="83"/>
    </row>
    <row r="64" spans="1:14">
      <c r="A64" s="179" t="s">
        <v>32</v>
      </c>
      <c r="B64" s="179" t="s">
        <v>172</v>
      </c>
      <c r="C64" s="179" t="s">
        <v>173</v>
      </c>
      <c r="D64" s="193">
        <v>45</v>
      </c>
      <c r="E64" s="189">
        <f t="shared" si="6"/>
        <v>36</v>
      </c>
      <c r="F64" s="176">
        <f t="shared" si="11"/>
        <v>38.25</v>
      </c>
      <c r="G64" s="176">
        <f t="shared" si="12"/>
        <v>41.625</v>
      </c>
      <c r="H64" s="180">
        <v>64</v>
      </c>
      <c r="I64" s="225">
        <v>853815005681</v>
      </c>
      <c r="J64" s="46" t="s">
        <v>360</v>
      </c>
      <c r="K64" s="22"/>
      <c r="L64" s="78"/>
      <c r="M64" s="83"/>
      <c r="N64" s="83"/>
    </row>
    <row r="65" spans="1:14">
      <c r="A65" s="179" t="s">
        <v>33</v>
      </c>
      <c r="B65" s="179" t="s">
        <v>174</v>
      </c>
      <c r="C65" s="179" t="s">
        <v>175</v>
      </c>
      <c r="D65" s="193">
        <v>29</v>
      </c>
      <c r="E65" s="189">
        <f t="shared" si="6"/>
        <v>23.200000000000003</v>
      </c>
      <c r="F65" s="176">
        <f t="shared" si="11"/>
        <v>24.65</v>
      </c>
      <c r="G65" s="176">
        <f t="shared" si="12"/>
        <v>26.825000000000003</v>
      </c>
      <c r="H65" s="180">
        <v>80</v>
      </c>
      <c r="I65" s="225">
        <v>853815005698</v>
      </c>
      <c r="J65" s="46" t="s">
        <v>360</v>
      </c>
      <c r="K65" s="22"/>
      <c r="L65" s="78"/>
      <c r="M65" s="83"/>
      <c r="N65" s="83"/>
    </row>
    <row r="66" spans="1:14">
      <c r="A66" s="179" t="s">
        <v>34</v>
      </c>
      <c r="B66" s="179" t="s">
        <v>176</v>
      </c>
      <c r="C66" s="179" t="s">
        <v>177</v>
      </c>
      <c r="D66" s="193">
        <v>45</v>
      </c>
      <c r="E66" s="189">
        <f t="shared" si="6"/>
        <v>36</v>
      </c>
      <c r="F66" s="176">
        <f t="shared" si="11"/>
        <v>38.25</v>
      </c>
      <c r="G66" s="176">
        <f t="shared" si="12"/>
        <v>41.625</v>
      </c>
      <c r="H66" s="180">
        <v>64</v>
      </c>
      <c r="I66" s="225">
        <v>853815005704</v>
      </c>
      <c r="J66" s="46" t="s">
        <v>360</v>
      </c>
      <c r="K66" s="22"/>
      <c r="L66" s="78"/>
      <c r="M66" s="83"/>
      <c r="N66" s="83"/>
    </row>
    <row r="67" spans="1:14">
      <c r="A67" s="179" t="s">
        <v>35</v>
      </c>
      <c r="B67" s="179" t="s">
        <v>178</v>
      </c>
      <c r="C67" s="179" t="s">
        <v>178</v>
      </c>
      <c r="D67" s="193">
        <v>29</v>
      </c>
      <c r="E67" s="189">
        <f t="shared" si="6"/>
        <v>23.200000000000003</v>
      </c>
      <c r="F67" s="176">
        <f t="shared" si="11"/>
        <v>24.65</v>
      </c>
      <c r="G67" s="176">
        <f t="shared" si="12"/>
        <v>26.825000000000003</v>
      </c>
      <c r="H67" s="180">
        <v>0</v>
      </c>
      <c r="I67" s="225">
        <v>853815005711</v>
      </c>
      <c r="J67" s="46" t="s">
        <v>360</v>
      </c>
      <c r="K67" s="22"/>
      <c r="L67" s="78"/>
      <c r="M67" s="83"/>
      <c r="N67" s="83"/>
    </row>
    <row r="68" spans="1:14">
      <c r="A68" s="179" t="s">
        <v>36</v>
      </c>
      <c r="B68" s="179" t="s">
        <v>179</v>
      </c>
      <c r="C68" s="179" t="s">
        <v>180</v>
      </c>
      <c r="D68" s="193">
        <v>45</v>
      </c>
      <c r="E68" s="189">
        <f t="shared" si="6"/>
        <v>36</v>
      </c>
      <c r="F68" s="176">
        <f t="shared" si="11"/>
        <v>38.25</v>
      </c>
      <c r="G68" s="176">
        <f t="shared" si="12"/>
        <v>41.625</v>
      </c>
      <c r="H68" s="180">
        <v>64</v>
      </c>
      <c r="I68" s="225">
        <v>853815005728</v>
      </c>
      <c r="J68" s="46" t="s">
        <v>360</v>
      </c>
      <c r="K68" s="22"/>
      <c r="L68" s="78"/>
      <c r="M68" s="83"/>
      <c r="N68" s="83"/>
    </row>
    <row r="69" spans="1:14">
      <c r="A69" s="179" t="s">
        <v>37</v>
      </c>
      <c r="B69" s="179" t="s">
        <v>181</v>
      </c>
      <c r="C69" s="179" t="s">
        <v>182</v>
      </c>
      <c r="D69" s="193">
        <v>29</v>
      </c>
      <c r="E69" s="189">
        <f t="shared" si="6"/>
        <v>23.200000000000003</v>
      </c>
      <c r="F69" s="176">
        <f t="shared" si="11"/>
        <v>24.65</v>
      </c>
      <c r="G69" s="176">
        <f t="shared" si="12"/>
        <v>26.825000000000003</v>
      </c>
      <c r="H69" s="180">
        <v>64</v>
      </c>
      <c r="I69" s="225">
        <v>853815005766</v>
      </c>
      <c r="J69" s="46" t="s">
        <v>360</v>
      </c>
      <c r="K69" s="22"/>
      <c r="L69" s="78"/>
      <c r="M69" s="83"/>
      <c r="N69" s="83"/>
    </row>
    <row r="70" spans="1:14">
      <c r="A70" s="179" t="s">
        <v>38</v>
      </c>
      <c r="B70" s="179" t="s">
        <v>183</v>
      </c>
      <c r="C70" s="179" t="s">
        <v>184</v>
      </c>
      <c r="D70" s="193">
        <v>29</v>
      </c>
      <c r="E70" s="189">
        <f t="shared" si="6"/>
        <v>23.200000000000003</v>
      </c>
      <c r="F70" s="176">
        <f t="shared" si="11"/>
        <v>24.65</v>
      </c>
      <c r="G70" s="176">
        <f t="shared" si="12"/>
        <v>26.825000000000003</v>
      </c>
      <c r="H70" s="180">
        <v>64</v>
      </c>
      <c r="I70" s="225">
        <v>853815005797</v>
      </c>
      <c r="J70" s="46" t="s">
        <v>360</v>
      </c>
      <c r="K70" s="22"/>
      <c r="L70" s="78"/>
      <c r="M70" s="83"/>
      <c r="N70" s="83"/>
    </row>
    <row r="71" spans="1:14">
      <c r="A71" s="179" t="s">
        <v>39</v>
      </c>
      <c r="B71" s="179" t="s">
        <v>185</v>
      </c>
      <c r="C71" s="179" t="s">
        <v>186</v>
      </c>
      <c r="D71" s="193">
        <v>169</v>
      </c>
      <c r="E71" s="189">
        <f t="shared" si="6"/>
        <v>135.20000000000002</v>
      </c>
      <c r="F71" s="176">
        <f t="shared" si="11"/>
        <v>143.65</v>
      </c>
      <c r="G71" s="176">
        <f t="shared" si="12"/>
        <v>156.32500000000002</v>
      </c>
      <c r="H71" s="180">
        <v>64</v>
      </c>
      <c r="I71" s="225">
        <v>853815005834</v>
      </c>
      <c r="J71" s="46" t="s">
        <v>360</v>
      </c>
      <c r="K71" s="22"/>
      <c r="L71" s="78"/>
      <c r="M71" s="83"/>
      <c r="N71" s="83"/>
    </row>
    <row r="72" spans="1:14">
      <c r="A72" s="179" t="s">
        <v>40</v>
      </c>
      <c r="B72" s="179" t="s">
        <v>187</v>
      </c>
      <c r="C72" s="179" t="s">
        <v>188</v>
      </c>
      <c r="D72" s="193">
        <v>149</v>
      </c>
      <c r="E72" s="189">
        <f t="shared" si="6"/>
        <v>119.2</v>
      </c>
      <c r="F72" s="176">
        <f t="shared" si="11"/>
        <v>126.64999999999999</v>
      </c>
      <c r="G72" s="176">
        <f t="shared" si="12"/>
        <v>137.82500000000002</v>
      </c>
      <c r="H72" s="180">
        <v>0</v>
      </c>
      <c r="I72" s="225">
        <v>814164020657</v>
      </c>
      <c r="J72" s="46" t="s">
        <v>360</v>
      </c>
      <c r="K72" s="22"/>
      <c r="L72" s="78"/>
      <c r="M72" s="83"/>
      <c r="N72" s="83"/>
    </row>
    <row r="73" spans="1:14">
      <c r="A73" s="168" t="s">
        <v>41</v>
      </c>
      <c r="B73" s="168" t="s">
        <v>189</v>
      </c>
      <c r="C73" s="168" t="s">
        <v>190</v>
      </c>
      <c r="D73" s="195">
        <v>61.5</v>
      </c>
      <c r="E73" s="170">
        <f t="shared" si="6"/>
        <v>49.2</v>
      </c>
      <c r="F73" s="171">
        <f t="shared" si="11"/>
        <v>52.274999999999999</v>
      </c>
      <c r="G73" s="171">
        <f t="shared" si="12"/>
        <v>56.887500000000003</v>
      </c>
      <c r="H73" s="181">
        <v>0</v>
      </c>
      <c r="I73" s="222">
        <v>814164020572</v>
      </c>
      <c r="J73" s="75" t="s">
        <v>360</v>
      </c>
      <c r="K73" s="22"/>
      <c r="L73" s="78"/>
      <c r="M73" s="83"/>
      <c r="N73" s="83"/>
    </row>
    <row r="74" spans="1:14">
      <c r="A74" s="168" t="s">
        <v>42</v>
      </c>
      <c r="B74" s="168" t="s">
        <v>191</v>
      </c>
      <c r="C74" s="168" t="s">
        <v>192</v>
      </c>
      <c r="D74" s="195">
        <v>89</v>
      </c>
      <c r="E74" s="170">
        <f t="shared" si="6"/>
        <v>71.2</v>
      </c>
      <c r="F74" s="171">
        <f t="shared" si="11"/>
        <v>75.649999999999991</v>
      </c>
      <c r="G74" s="171">
        <f t="shared" si="12"/>
        <v>82.325000000000003</v>
      </c>
      <c r="H74" s="181">
        <v>0</v>
      </c>
      <c r="I74" s="222">
        <v>814164020589</v>
      </c>
      <c r="J74" s="75" t="s">
        <v>360</v>
      </c>
      <c r="K74" s="22"/>
      <c r="L74" s="78"/>
      <c r="M74" s="83"/>
      <c r="N74" s="83"/>
    </row>
    <row r="75" spans="1:14">
      <c r="A75" s="168" t="s">
        <v>43</v>
      </c>
      <c r="B75" s="168" t="s">
        <v>193</v>
      </c>
      <c r="C75" s="168" t="s">
        <v>194</v>
      </c>
      <c r="D75" s="195">
        <v>61.5</v>
      </c>
      <c r="E75" s="170">
        <f t="shared" si="6"/>
        <v>49.2</v>
      </c>
      <c r="F75" s="171">
        <f t="shared" si="11"/>
        <v>52.274999999999999</v>
      </c>
      <c r="G75" s="171">
        <f t="shared" si="12"/>
        <v>56.887500000000003</v>
      </c>
      <c r="H75" s="181">
        <v>0</v>
      </c>
      <c r="I75" s="222">
        <v>814164020596</v>
      </c>
      <c r="J75" s="75" t="s">
        <v>360</v>
      </c>
      <c r="K75" s="22"/>
      <c r="L75" s="78"/>
      <c r="M75" s="83"/>
      <c r="N75" s="83"/>
    </row>
    <row r="76" spans="1:14">
      <c r="A76" s="168" t="s">
        <v>44</v>
      </c>
      <c r="B76" s="168" t="s">
        <v>195</v>
      </c>
      <c r="C76" s="168" t="s">
        <v>196</v>
      </c>
      <c r="D76" s="195">
        <v>89</v>
      </c>
      <c r="E76" s="170">
        <f t="shared" si="6"/>
        <v>71.2</v>
      </c>
      <c r="F76" s="171">
        <f t="shared" si="11"/>
        <v>75.649999999999991</v>
      </c>
      <c r="G76" s="171">
        <f t="shared" si="12"/>
        <v>82.325000000000003</v>
      </c>
      <c r="H76" s="181">
        <v>0</v>
      </c>
      <c r="I76" s="222">
        <v>814164020602</v>
      </c>
      <c r="J76" s="75" t="s">
        <v>360</v>
      </c>
      <c r="K76" s="22"/>
      <c r="L76" s="78"/>
      <c r="M76" s="83"/>
      <c r="N76" s="83"/>
    </row>
    <row r="77" spans="1:14">
      <c r="A77" s="168" t="s">
        <v>45</v>
      </c>
      <c r="B77" s="168" t="s">
        <v>197</v>
      </c>
      <c r="C77" s="168" t="s">
        <v>198</v>
      </c>
      <c r="D77" s="195">
        <v>61.5</v>
      </c>
      <c r="E77" s="170">
        <f t="shared" si="6"/>
        <v>49.2</v>
      </c>
      <c r="F77" s="171">
        <f t="shared" si="11"/>
        <v>52.274999999999999</v>
      </c>
      <c r="G77" s="171">
        <f t="shared" si="12"/>
        <v>56.887500000000003</v>
      </c>
      <c r="H77" s="181">
        <v>0</v>
      </c>
      <c r="I77" s="222">
        <v>814164020619</v>
      </c>
      <c r="J77" s="75" t="s">
        <v>360</v>
      </c>
      <c r="K77" s="22"/>
      <c r="L77" s="78"/>
      <c r="M77" s="83"/>
      <c r="N77" s="83"/>
    </row>
    <row r="78" spans="1:14">
      <c r="A78" s="168" t="s">
        <v>46</v>
      </c>
      <c r="B78" s="168" t="s">
        <v>199</v>
      </c>
      <c r="C78" s="168" t="s">
        <v>200</v>
      </c>
      <c r="D78" s="195">
        <v>89</v>
      </c>
      <c r="E78" s="170">
        <f t="shared" si="6"/>
        <v>71.2</v>
      </c>
      <c r="F78" s="171">
        <f t="shared" si="11"/>
        <v>75.649999999999991</v>
      </c>
      <c r="G78" s="171">
        <f t="shared" si="12"/>
        <v>82.325000000000003</v>
      </c>
      <c r="H78" s="181">
        <v>0</v>
      </c>
      <c r="I78" s="222">
        <v>814164020626</v>
      </c>
      <c r="J78" s="75" t="s">
        <v>360</v>
      </c>
      <c r="K78" s="22"/>
      <c r="L78" s="78"/>
      <c r="M78" s="83"/>
      <c r="N78" s="83"/>
    </row>
    <row r="79" spans="1:14">
      <c r="A79" s="179" t="s">
        <v>47</v>
      </c>
      <c r="B79" s="179" t="s">
        <v>201</v>
      </c>
      <c r="C79" s="179" t="s">
        <v>202</v>
      </c>
      <c r="D79" s="193">
        <v>39</v>
      </c>
      <c r="E79" s="189">
        <f t="shared" si="6"/>
        <v>31.200000000000003</v>
      </c>
      <c r="F79" s="176">
        <f t="shared" si="11"/>
        <v>33.15</v>
      </c>
      <c r="G79" s="176">
        <f t="shared" si="12"/>
        <v>36.075000000000003</v>
      </c>
      <c r="H79" s="180">
        <v>40</v>
      </c>
      <c r="I79" s="225">
        <v>853815005742</v>
      </c>
      <c r="J79" s="46" t="s">
        <v>360</v>
      </c>
      <c r="K79" s="22"/>
      <c r="L79" s="78"/>
      <c r="M79" s="83"/>
      <c r="N79" s="83"/>
    </row>
    <row r="80" spans="1:14" ht="30.75">
      <c r="A80" s="179" t="s">
        <v>48</v>
      </c>
      <c r="B80" s="179" t="s">
        <v>203</v>
      </c>
      <c r="C80" s="179" t="s">
        <v>204</v>
      </c>
      <c r="D80" s="193">
        <v>125</v>
      </c>
      <c r="E80" s="189">
        <f t="shared" si="6"/>
        <v>100</v>
      </c>
      <c r="F80" s="176">
        <f t="shared" si="11"/>
        <v>106.25</v>
      </c>
      <c r="G80" s="176">
        <f t="shared" si="12"/>
        <v>115.625</v>
      </c>
      <c r="H80" s="180">
        <v>0</v>
      </c>
      <c r="I80" s="225">
        <v>814164020558</v>
      </c>
      <c r="J80" s="46" t="s">
        <v>360</v>
      </c>
      <c r="K80" s="22"/>
      <c r="L80" s="78"/>
      <c r="M80" s="83"/>
      <c r="N80" s="83"/>
    </row>
    <row r="81" spans="1:14">
      <c r="A81" s="179" t="s">
        <v>49</v>
      </c>
      <c r="B81" s="179" t="s">
        <v>205</v>
      </c>
      <c r="C81" s="179" t="s">
        <v>206</v>
      </c>
      <c r="D81" s="193">
        <v>75</v>
      </c>
      <c r="E81" s="189">
        <f t="shared" si="6"/>
        <v>60</v>
      </c>
      <c r="F81" s="176">
        <f t="shared" si="11"/>
        <v>63.75</v>
      </c>
      <c r="G81" s="176">
        <f t="shared" si="12"/>
        <v>69.375</v>
      </c>
      <c r="H81" s="180">
        <v>0</v>
      </c>
      <c r="I81" s="225">
        <v>814164020633</v>
      </c>
      <c r="J81" s="46" t="s">
        <v>360</v>
      </c>
      <c r="K81" s="22"/>
      <c r="L81" s="78"/>
      <c r="M81" s="83"/>
      <c r="N81" s="83"/>
    </row>
    <row r="82" spans="1:14">
      <c r="A82" s="179" t="s">
        <v>50</v>
      </c>
      <c r="B82" s="179" t="s">
        <v>207</v>
      </c>
      <c r="C82" s="179" t="s">
        <v>207</v>
      </c>
      <c r="D82" s="193">
        <v>75</v>
      </c>
      <c r="E82" s="189">
        <f t="shared" si="6"/>
        <v>60</v>
      </c>
      <c r="F82" s="176">
        <f t="shared" si="11"/>
        <v>63.75</v>
      </c>
      <c r="G82" s="176">
        <f t="shared" si="12"/>
        <v>69.375</v>
      </c>
      <c r="H82" s="180">
        <v>5</v>
      </c>
      <c r="I82" s="225">
        <v>853815005827</v>
      </c>
      <c r="J82" s="46" t="s">
        <v>360</v>
      </c>
      <c r="K82" s="22"/>
      <c r="L82" s="78"/>
      <c r="M82" s="83"/>
      <c r="N82" s="83"/>
    </row>
    <row r="83" spans="1:14" ht="30.75">
      <c r="A83" s="179" t="s">
        <v>51</v>
      </c>
      <c r="B83" s="179" t="s">
        <v>208</v>
      </c>
      <c r="C83" s="179" t="s">
        <v>209</v>
      </c>
      <c r="D83" s="193">
        <v>100</v>
      </c>
      <c r="E83" s="189">
        <f t="shared" si="6"/>
        <v>80</v>
      </c>
      <c r="F83" s="176">
        <f t="shared" si="11"/>
        <v>85</v>
      </c>
      <c r="G83" s="176">
        <f t="shared" si="12"/>
        <v>92.5</v>
      </c>
      <c r="H83" s="180">
        <v>10</v>
      </c>
      <c r="I83" s="225">
        <v>853815005391</v>
      </c>
      <c r="J83" s="46" t="s">
        <v>360</v>
      </c>
      <c r="K83" s="22"/>
      <c r="L83" s="78"/>
      <c r="M83" s="83"/>
      <c r="N83" s="83"/>
    </row>
    <row r="84" spans="1:14">
      <c r="A84" s="179" t="s">
        <v>53</v>
      </c>
      <c r="B84" s="179" t="s">
        <v>211</v>
      </c>
      <c r="C84" s="179" t="s">
        <v>212</v>
      </c>
      <c r="D84" s="193">
        <v>189</v>
      </c>
      <c r="E84" s="189">
        <f t="shared" si="6"/>
        <v>151.20000000000002</v>
      </c>
      <c r="F84" s="176">
        <f t="shared" si="11"/>
        <v>160.65</v>
      </c>
      <c r="G84" s="176">
        <f t="shared" si="12"/>
        <v>174.82500000000002</v>
      </c>
      <c r="H84" s="180">
        <v>0</v>
      </c>
      <c r="I84" s="225">
        <v>814164020466</v>
      </c>
      <c r="J84" s="46" t="s">
        <v>360</v>
      </c>
      <c r="K84" s="22"/>
      <c r="L84" s="78"/>
      <c r="M84" s="83"/>
      <c r="N84" s="83"/>
    </row>
    <row r="85" spans="1:14">
      <c r="D85" s="99"/>
      <c r="K85" s="22"/>
      <c r="L85" s="78"/>
    </row>
    <row r="86" spans="1:14">
      <c r="A86" s="23"/>
      <c r="B86" s="23"/>
      <c r="C86" s="23"/>
      <c r="D86" s="101"/>
      <c r="E86" s="157"/>
      <c r="F86" s="158"/>
      <c r="G86" s="159"/>
      <c r="H86" s="102"/>
      <c r="I86" s="227"/>
      <c r="J86" s="135"/>
      <c r="K86" s="22"/>
      <c r="L86" s="78"/>
      <c r="M86" s="156"/>
      <c r="N86" s="83"/>
    </row>
    <row r="87" spans="1:14">
      <c r="A87" s="249" t="s">
        <v>61</v>
      </c>
      <c r="B87" s="249"/>
      <c r="C87" s="23"/>
      <c r="D87" s="103"/>
      <c r="E87" s="157"/>
      <c r="F87" s="160"/>
      <c r="G87" s="265" t="s">
        <v>62</v>
      </c>
      <c r="H87" s="265"/>
      <c r="I87" s="265"/>
      <c r="J87" s="265"/>
      <c r="L87" s="78"/>
    </row>
    <row r="88" spans="1:14">
      <c r="A88" s="3"/>
      <c r="B88" s="10"/>
      <c r="C88" s="10"/>
      <c r="D88" s="47"/>
      <c r="E88" s="79"/>
      <c r="F88" s="3"/>
      <c r="G88" s="3"/>
      <c r="H88" s="3"/>
      <c r="I88" s="228"/>
      <c r="J88" s="136"/>
      <c r="L88" s="78"/>
    </row>
    <row r="89" spans="1:14" ht="16.5" thickBot="1">
      <c r="A89" s="3" t="s">
        <v>63</v>
      </c>
      <c r="B89" s="10" t="s">
        <v>64</v>
      </c>
      <c r="C89" s="10"/>
      <c r="D89" s="47"/>
      <c r="E89" s="79"/>
      <c r="F89" s="3"/>
      <c r="G89" s="3"/>
      <c r="H89" s="3"/>
      <c r="I89" s="228"/>
      <c r="L89" s="78"/>
    </row>
    <row r="90" spans="1:14" ht="21.95" customHeight="1" thickBot="1">
      <c r="A90" s="260" t="s">
        <v>72</v>
      </c>
      <c r="B90" s="261"/>
      <c r="C90" s="261"/>
      <c r="D90" s="261"/>
      <c r="E90" s="261"/>
      <c r="F90" s="261"/>
      <c r="G90" s="261"/>
      <c r="H90" s="261"/>
      <c r="I90" s="261"/>
      <c r="J90" s="262"/>
    </row>
    <row r="91" spans="1:14" ht="120.75" thickBot="1">
      <c r="A91" s="89" t="s">
        <v>73</v>
      </c>
      <c r="B91" s="89" t="s">
        <v>74</v>
      </c>
      <c r="C91" s="90" t="s">
        <v>75</v>
      </c>
      <c r="D91" s="246" t="s">
        <v>143</v>
      </c>
      <c r="E91" s="247"/>
      <c r="F91" s="247"/>
      <c r="G91" s="247"/>
      <c r="H91" s="247"/>
      <c r="I91" s="247"/>
      <c r="J91" s="248"/>
      <c r="L91" s="83"/>
      <c r="M91" s="83"/>
      <c r="N91" s="83"/>
    </row>
    <row r="92" spans="1:14" ht="105">
      <c r="A92" s="35" t="s">
        <v>76</v>
      </c>
      <c r="B92" s="35" t="s">
        <v>77</v>
      </c>
      <c r="C92" s="35" t="s">
        <v>78</v>
      </c>
      <c r="D92" s="121"/>
      <c r="E92" s="122"/>
      <c r="F92" s="123"/>
      <c r="G92" s="123"/>
      <c r="H92" s="123"/>
      <c r="I92" s="229"/>
      <c r="J92" s="137"/>
      <c r="L92" s="78"/>
      <c r="M92" s="83"/>
      <c r="N92" s="83"/>
    </row>
    <row r="93" spans="1:14" ht="90">
      <c r="A93" s="35" t="s">
        <v>79</v>
      </c>
      <c r="B93" s="35" t="s">
        <v>80</v>
      </c>
      <c r="C93" s="35" t="s">
        <v>81</v>
      </c>
      <c r="D93" s="124"/>
      <c r="E93" s="125"/>
      <c r="F93" s="126"/>
      <c r="G93" s="126"/>
      <c r="H93" s="126"/>
      <c r="I93" s="229"/>
      <c r="J93" s="137"/>
      <c r="L93" s="78"/>
      <c r="M93" s="83"/>
      <c r="N93" s="83"/>
    </row>
    <row r="94" spans="1:14" ht="90">
      <c r="A94" s="35" t="s">
        <v>82</v>
      </c>
      <c r="B94" s="35" t="s">
        <v>83</v>
      </c>
      <c r="C94" s="35" t="s">
        <v>84</v>
      </c>
      <c r="D94" s="121"/>
      <c r="E94" s="122"/>
      <c r="F94" s="123"/>
      <c r="G94" s="123"/>
      <c r="H94" s="127"/>
      <c r="I94" s="229"/>
      <c r="J94" s="137"/>
      <c r="L94" s="78"/>
      <c r="M94" s="83"/>
      <c r="N94" s="83"/>
    </row>
    <row r="95" spans="1:14" ht="90">
      <c r="A95" s="35" t="s">
        <v>85</v>
      </c>
      <c r="B95" s="35" t="s">
        <v>86</v>
      </c>
      <c r="C95" s="35" t="s">
        <v>87</v>
      </c>
      <c r="D95" s="124"/>
      <c r="E95" s="125"/>
      <c r="F95" s="126"/>
      <c r="G95" s="126"/>
      <c r="H95" s="126"/>
      <c r="I95" s="229"/>
      <c r="J95" s="137"/>
      <c r="L95" s="78"/>
      <c r="M95" s="83"/>
      <c r="N95" s="83"/>
    </row>
    <row r="96" spans="1:14" ht="105">
      <c r="A96" s="35" t="s">
        <v>88</v>
      </c>
      <c r="B96" s="35" t="s">
        <v>89</v>
      </c>
      <c r="C96" s="35" t="s">
        <v>90</v>
      </c>
      <c r="D96" s="121"/>
      <c r="E96" s="122"/>
      <c r="F96" s="123"/>
      <c r="G96" s="123"/>
      <c r="H96" s="123"/>
      <c r="I96" s="229"/>
      <c r="J96" s="137"/>
      <c r="L96" s="78"/>
      <c r="M96" s="83"/>
      <c r="N96" s="83"/>
    </row>
    <row r="97" spans="1:14" ht="90">
      <c r="A97" s="35" t="s">
        <v>91</v>
      </c>
      <c r="B97" s="35" t="s">
        <v>92</v>
      </c>
      <c r="C97" s="35" t="s">
        <v>93</v>
      </c>
      <c r="D97" s="124"/>
      <c r="E97" s="125"/>
      <c r="F97" s="126"/>
      <c r="G97" s="126"/>
      <c r="H97" s="126"/>
      <c r="I97" s="229"/>
      <c r="J97" s="137"/>
      <c r="L97" s="78"/>
      <c r="M97" s="83"/>
      <c r="N97" s="83"/>
    </row>
    <row r="98" spans="1:14" ht="60">
      <c r="A98" s="35" t="s">
        <v>94</v>
      </c>
      <c r="B98" s="35" t="s">
        <v>95</v>
      </c>
      <c r="C98" s="35" t="s">
        <v>96</v>
      </c>
      <c r="D98" s="124"/>
      <c r="E98" s="125"/>
      <c r="F98" s="126"/>
      <c r="G98" s="126"/>
      <c r="H98" s="126"/>
      <c r="I98" s="229"/>
      <c r="J98" s="137"/>
      <c r="L98" s="78"/>
      <c r="M98" s="83"/>
      <c r="N98" s="83"/>
    </row>
    <row r="99" spans="1:14" ht="75">
      <c r="A99" s="35" t="s">
        <v>97</v>
      </c>
      <c r="B99" s="35" t="s">
        <v>98</v>
      </c>
      <c r="C99" s="35" t="s">
        <v>99</v>
      </c>
      <c r="D99" s="121"/>
      <c r="E99" s="125"/>
      <c r="F99" s="126"/>
      <c r="G99" s="126"/>
      <c r="H99" s="126"/>
      <c r="I99" s="229"/>
      <c r="J99" s="137"/>
      <c r="L99" s="78"/>
      <c r="M99" s="83"/>
      <c r="N99" s="83"/>
    </row>
    <row r="100" spans="1:14" ht="150">
      <c r="A100" s="35" t="s">
        <v>26</v>
      </c>
      <c r="B100" s="35" t="s">
        <v>100</v>
      </c>
      <c r="C100" s="35" t="s">
        <v>101</v>
      </c>
      <c r="D100" s="121"/>
      <c r="E100" s="125"/>
      <c r="F100" s="126"/>
      <c r="G100" s="126"/>
      <c r="H100" s="126"/>
      <c r="I100" s="229"/>
      <c r="J100" s="137"/>
      <c r="L100" s="78"/>
      <c r="M100" s="83"/>
      <c r="N100" s="83"/>
    </row>
    <row r="101" spans="1:14" ht="30">
      <c r="A101" s="35" t="s">
        <v>102</v>
      </c>
      <c r="B101" s="35" t="s">
        <v>103</v>
      </c>
      <c r="C101" s="35" t="s">
        <v>104</v>
      </c>
      <c r="D101" s="121"/>
      <c r="E101" s="125"/>
      <c r="F101" s="126"/>
      <c r="G101" s="126"/>
      <c r="H101" s="126"/>
      <c r="I101" s="229"/>
      <c r="J101" s="137"/>
      <c r="L101" s="78"/>
      <c r="M101" s="83"/>
      <c r="N101" s="83"/>
    </row>
    <row r="102" spans="1:14" ht="30">
      <c r="A102" s="35" t="s">
        <v>105</v>
      </c>
      <c r="B102" s="35" t="s">
        <v>106</v>
      </c>
      <c r="C102" s="35" t="s">
        <v>107</v>
      </c>
      <c r="D102" s="121"/>
      <c r="E102" s="125"/>
      <c r="F102" s="126"/>
      <c r="G102" s="126"/>
      <c r="H102" s="126"/>
      <c r="I102" s="229"/>
      <c r="J102" s="137"/>
      <c r="L102" s="78"/>
      <c r="M102" s="83"/>
      <c r="N102" s="83"/>
    </row>
    <row r="103" spans="1:14" ht="30">
      <c r="A103" s="35" t="s">
        <v>108</v>
      </c>
      <c r="B103" s="35" t="s">
        <v>109</v>
      </c>
      <c r="C103" s="35" t="s">
        <v>110</v>
      </c>
      <c r="D103" s="121"/>
      <c r="E103" s="125"/>
      <c r="F103" s="126"/>
      <c r="G103" s="126"/>
      <c r="H103" s="126"/>
      <c r="I103" s="229"/>
      <c r="J103" s="137"/>
      <c r="L103" s="78"/>
      <c r="M103" s="83"/>
      <c r="N103" s="83"/>
    </row>
    <row r="104" spans="1:14" ht="30">
      <c r="A104" s="35" t="s">
        <v>111</v>
      </c>
      <c r="B104" s="35" t="s">
        <v>112</v>
      </c>
      <c r="C104" s="35" t="s">
        <v>113</v>
      </c>
      <c r="D104" s="121"/>
      <c r="E104" s="125"/>
      <c r="F104" s="126"/>
      <c r="G104" s="126"/>
      <c r="H104" s="126"/>
      <c r="I104" s="229"/>
      <c r="J104" s="137"/>
      <c r="L104" s="78"/>
      <c r="M104" s="83"/>
      <c r="N104" s="83"/>
    </row>
    <row r="105" spans="1:14" ht="30">
      <c r="A105" s="35" t="s">
        <v>114</v>
      </c>
      <c r="B105" s="35" t="s">
        <v>115</v>
      </c>
      <c r="C105" s="35" t="s">
        <v>116</v>
      </c>
      <c r="D105" s="121"/>
      <c r="E105" s="125"/>
      <c r="F105" s="126"/>
      <c r="G105" s="126"/>
      <c r="H105" s="126"/>
      <c r="I105" s="229"/>
      <c r="J105" s="137"/>
      <c r="L105" s="78"/>
      <c r="M105" s="83"/>
      <c r="N105" s="83"/>
    </row>
    <row r="106" spans="1:14" ht="60">
      <c r="A106" s="35" t="s">
        <v>117</v>
      </c>
      <c r="B106" s="35" t="s">
        <v>118</v>
      </c>
      <c r="C106" s="35" t="s">
        <v>119</v>
      </c>
      <c r="D106" s="121"/>
      <c r="E106" s="125"/>
      <c r="F106" s="126"/>
      <c r="G106" s="126"/>
      <c r="H106" s="126"/>
      <c r="I106" s="230"/>
      <c r="J106" s="137"/>
      <c r="L106" s="78"/>
      <c r="M106" s="83"/>
      <c r="N106" s="83"/>
    </row>
    <row r="107" spans="1:14" ht="30">
      <c r="A107" s="35" t="s">
        <v>59</v>
      </c>
      <c r="B107" s="35" t="s">
        <v>120</v>
      </c>
      <c r="C107" s="35" t="s">
        <v>121</v>
      </c>
      <c r="D107" s="121"/>
      <c r="E107" s="125"/>
      <c r="F107" s="126"/>
      <c r="G107" s="126"/>
      <c r="H107" s="126"/>
      <c r="I107" s="230"/>
      <c r="J107" s="137"/>
      <c r="L107" s="78"/>
      <c r="M107" s="83"/>
      <c r="N107" s="83"/>
    </row>
    <row r="108" spans="1:14" ht="75">
      <c r="A108" s="35" t="s">
        <v>122</v>
      </c>
      <c r="B108" s="35" t="s">
        <v>123</v>
      </c>
      <c r="C108" s="35" t="s">
        <v>124</v>
      </c>
      <c r="D108" s="121"/>
      <c r="E108" s="125"/>
      <c r="F108" s="126"/>
      <c r="G108" s="126"/>
      <c r="H108" s="126"/>
      <c r="I108" s="230"/>
      <c r="J108" s="137"/>
      <c r="L108" s="78"/>
      <c r="M108" s="83"/>
      <c r="N108" s="83"/>
    </row>
    <row r="109" spans="1:14" ht="60">
      <c r="A109" s="35" t="s">
        <v>125</v>
      </c>
      <c r="B109" s="35" t="s">
        <v>126</v>
      </c>
      <c r="C109" s="35" t="s">
        <v>127</v>
      </c>
      <c r="D109" s="121"/>
      <c r="E109" s="125"/>
      <c r="F109" s="126"/>
      <c r="G109" s="126"/>
      <c r="H109" s="126"/>
      <c r="I109" s="230"/>
      <c r="J109" s="137"/>
      <c r="L109" s="78"/>
      <c r="M109" s="83"/>
      <c r="N109" s="83"/>
    </row>
    <row r="110" spans="1:14" ht="45">
      <c r="A110" s="35" t="s">
        <v>128</v>
      </c>
      <c r="B110" s="35" t="s">
        <v>129</v>
      </c>
      <c r="C110" s="35" t="s">
        <v>130</v>
      </c>
      <c r="D110" s="121"/>
      <c r="E110" s="125"/>
      <c r="F110" s="126"/>
      <c r="G110" s="126"/>
      <c r="H110" s="126"/>
      <c r="I110" s="230"/>
      <c r="J110" s="137"/>
      <c r="L110" s="78"/>
      <c r="M110" s="83"/>
      <c r="N110" s="83"/>
    </row>
    <row r="111" spans="1:14" ht="45">
      <c r="A111" s="45" t="s">
        <v>131</v>
      </c>
      <c r="B111" s="45" t="s">
        <v>132</v>
      </c>
      <c r="C111" s="205" t="s">
        <v>133</v>
      </c>
      <c r="D111" s="124"/>
      <c r="E111" s="125"/>
      <c r="F111" s="161"/>
      <c r="G111" s="126"/>
      <c r="H111" s="126"/>
      <c r="I111" s="231"/>
      <c r="J111" s="137"/>
      <c r="L111" s="78"/>
      <c r="M111" s="83"/>
      <c r="N111" s="83"/>
    </row>
    <row r="112" spans="1:14" ht="75.75">
      <c r="A112" s="35" t="s">
        <v>70</v>
      </c>
      <c r="B112" s="204" t="s">
        <v>274</v>
      </c>
      <c r="C112" s="207" t="s">
        <v>71</v>
      </c>
      <c r="D112" s="104"/>
      <c r="E112" s="105"/>
      <c r="F112" s="106"/>
      <c r="G112" s="106"/>
      <c r="H112" s="107"/>
      <c r="I112" s="232"/>
      <c r="J112" s="138"/>
      <c r="L112" s="78"/>
      <c r="M112" s="83"/>
      <c r="N112" s="83"/>
    </row>
    <row r="113" spans="1:14" s="33" customFormat="1" ht="75.75">
      <c r="A113" s="35" t="s">
        <v>68</v>
      </c>
      <c r="B113" s="35" t="s">
        <v>275</v>
      </c>
      <c r="C113" s="206" t="s">
        <v>69</v>
      </c>
      <c r="D113" s="108"/>
      <c r="E113" s="100"/>
      <c r="F113" s="99"/>
      <c r="G113" s="99"/>
      <c r="H113" s="99"/>
      <c r="I113" s="226"/>
      <c r="J113" s="134"/>
      <c r="L113" s="152"/>
    </row>
    <row r="114" spans="1:14" ht="75.75">
      <c r="A114" s="35" t="s">
        <v>66</v>
      </c>
      <c r="B114" s="35" t="s">
        <v>276</v>
      </c>
      <c r="C114" s="34" t="s">
        <v>67</v>
      </c>
      <c r="L114" s="78"/>
    </row>
    <row r="115" spans="1:14" ht="45.75">
      <c r="A115" s="35" t="s">
        <v>21</v>
      </c>
      <c r="B115" s="35" t="s">
        <v>152</v>
      </c>
      <c r="C115" s="34" t="s">
        <v>153</v>
      </c>
      <c r="D115" s="109"/>
      <c r="E115" s="110"/>
      <c r="F115" s="111"/>
      <c r="G115" s="111"/>
      <c r="H115" s="111"/>
      <c r="I115" s="233"/>
      <c r="J115" s="139"/>
      <c r="L115" s="78"/>
    </row>
    <row r="116" spans="1:14" ht="60.75">
      <c r="A116" s="35" t="s">
        <v>22</v>
      </c>
      <c r="B116" s="35" t="s">
        <v>154</v>
      </c>
      <c r="C116" s="34" t="s">
        <v>155</v>
      </c>
      <c r="D116" s="112"/>
      <c r="L116" s="78"/>
    </row>
    <row r="117" spans="1:14" ht="30">
      <c r="A117" s="35" t="s">
        <v>60</v>
      </c>
      <c r="B117" s="35" t="s">
        <v>225</v>
      </c>
      <c r="C117" s="35" t="s">
        <v>226</v>
      </c>
      <c r="D117" s="113"/>
      <c r="E117" s="114"/>
      <c r="F117" s="115"/>
      <c r="G117" s="115"/>
      <c r="H117" s="116"/>
      <c r="I117" s="234"/>
      <c r="J117" s="140"/>
      <c r="L117" s="78"/>
      <c r="M117" s="83"/>
      <c r="N117" s="83"/>
    </row>
    <row r="118" spans="1:14" ht="30">
      <c r="A118" s="35" t="s">
        <v>26</v>
      </c>
      <c r="B118" s="35" t="s">
        <v>160</v>
      </c>
      <c r="C118" s="35" t="s">
        <v>161</v>
      </c>
      <c r="L118" s="78"/>
    </row>
    <row r="119" spans="1:14">
      <c r="A119" s="52" t="s">
        <v>57</v>
      </c>
      <c r="B119" s="52" t="s">
        <v>219</v>
      </c>
      <c r="C119" s="52" t="s">
        <v>220</v>
      </c>
      <c r="L119" s="78"/>
    </row>
    <row r="120" spans="1:14">
      <c r="A120" s="52" t="s">
        <v>58</v>
      </c>
      <c r="B120" s="52" t="s">
        <v>221</v>
      </c>
      <c r="C120" s="52" t="s">
        <v>222</v>
      </c>
      <c r="L120" s="78"/>
    </row>
    <row r="121" spans="1:14">
      <c r="A121" s="52" t="s">
        <v>59</v>
      </c>
      <c r="B121" s="52" t="s">
        <v>223</v>
      </c>
      <c r="C121" s="52" t="s">
        <v>224</v>
      </c>
      <c r="L121" s="78"/>
    </row>
    <row r="122" spans="1:14">
      <c r="A122" s="52" t="s">
        <v>54</v>
      </c>
      <c r="B122" s="52" t="s">
        <v>213</v>
      </c>
      <c r="C122" s="52" t="s">
        <v>214</v>
      </c>
      <c r="L122" s="78"/>
    </row>
    <row r="123" spans="1:14">
      <c r="A123" s="52" t="s">
        <v>55</v>
      </c>
      <c r="B123" s="52" t="s">
        <v>215</v>
      </c>
      <c r="C123" s="52" t="s">
        <v>216</v>
      </c>
      <c r="L123" s="78"/>
    </row>
    <row r="124" spans="1:14">
      <c r="A124" s="35" t="s">
        <v>56</v>
      </c>
      <c r="B124" s="35" t="s">
        <v>217</v>
      </c>
      <c r="C124" s="35" t="s">
        <v>218</v>
      </c>
      <c r="L124" s="78"/>
    </row>
    <row r="125" spans="1:14" ht="30">
      <c r="A125" s="35" t="s">
        <v>52</v>
      </c>
      <c r="B125" s="35" t="s">
        <v>331</v>
      </c>
      <c r="C125" s="35" t="s">
        <v>210</v>
      </c>
      <c r="L125" s="78"/>
    </row>
    <row r="126" spans="1:14" ht="30">
      <c r="A126" s="35" t="s">
        <v>17</v>
      </c>
      <c r="B126" s="35" t="s">
        <v>144</v>
      </c>
      <c r="C126" s="35" t="s">
        <v>139</v>
      </c>
    </row>
    <row r="127" spans="1:14" ht="30">
      <c r="A127" s="35" t="s">
        <v>19</v>
      </c>
      <c r="B127" s="35" t="s">
        <v>151</v>
      </c>
      <c r="C127" s="35" t="s">
        <v>141</v>
      </c>
    </row>
    <row r="128" spans="1:14">
      <c r="A128" s="45" t="s">
        <v>229</v>
      </c>
      <c r="B128" s="45" t="s">
        <v>230</v>
      </c>
      <c r="C128" s="45" t="s">
        <v>231</v>
      </c>
    </row>
  </sheetData>
  <mergeCells count="11">
    <mergeCell ref="C1:C4"/>
    <mergeCell ref="I5:J6"/>
    <mergeCell ref="C6:C8"/>
    <mergeCell ref="D91:J91"/>
    <mergeCell ref="A87:B87"/>
    <mergeCell ref="A10:J10"/>
    <mergeCell ref="A36:J36"/>
    <mergeCell ref="A52:J52"/>
    <mergeCell ref="A90:J90"/>
    <mergeCell ref="A22:J22"/>
    <mergeCell ref="G87:J87"/>
  </mergeCells>
  <hyperlinks>
    <hyperlink ref="C6" r:id="rId1" xr:uid="{00000000-0004-0000-0000-000000000000}"/>
    <hyperlink ref="B89" r:id="rId2" xr:uid="{00000000-0004-0000-0000-000001000000}"/>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14"/>
  <sheetViews>
    <sheetView zoomScale="105" workbookViewId="0">
      <selection activeCell="B12" sqref="B12"/>
    </sheetView>
  </sheetViews>
  <sheetFormatPr defaultColWidth="11" defaultRowHeight="15.75"/>
  <cols>
    <col min="1" max="1" width="21.5" customWidth="1"/>
    <col min="2" max="2" width="18.375" bestFit="1" customWidth="1"/>
    <col min="3" max="3" width="97.125" bestFit="1" customWidth="1"/>
    <col min="4" max="4" width="13" bestFit="1" customWidth="1"/>
    <col min="5" max="5" width="23.5" bestFit="1" customWidth="1"/>
    <col min="6" max="6" width="10" customWidth="1"/>
    <col min="7" max="7" width="10" hidden="1" customWidth="1"/>
    <col min="8" max="8" width="14.5" bestFit="1" customWidth="1"/>
    <col min="10" max="10" width="11.5" bestFit="1" customWidth="1"/>
    <col min="11" max="11" width="20.875" bestFit="1" customWidth="1"/>
    <col min="12" max="12" width="9" customWidth="1"/>
  </cols>
  <sheetData>
    <row r="1" spans="1:18" s="1" customFormat="1" ht="47.25">
      <c r="A1" s="11" t="s">
        <v>4</v>
      </c>
      <c r="B1" s="11" t="s">
        <v>5</v>
      </c>
      <c r="C1" s="11" t="s">
        <v>6</v>
      </c>
      <c r="D1" s="12" t="s">
        <v>7</v>
      </c>
      <c r="E1" s="12" t="s">
        <v>134</v>
      </c>
      <c r="F1" s="12" t="s">
        <v>135</v>
      </c>
      <c r="G1" s="12"/>
      <c r="H1" s="12" t="s">
        <v>136</v>
      </c>
      <c r="I1" s="12" t="s">
        <v>137</v>
      </c>
      <c r="J1" s="11" t="s">
        <v>11</v>
      </c>
      <c r="K1" s="11" t="s">
        <v>12</v>
      </c>
      <c r="L1" s="13" t="s">
        <v>13</v>
      </c>
      <c r="M1" s="2"/>
      <c r="O1" s="14"/>
    </row>
    <row r="2" spans="1:18" s="1" customFormat="1">
      <c r="A2" s="26" t="s">
        <v>14</v>
      </c>
      <c r="B2" s="26"/>
      <c r="C2" s="26"/>
      <c r="D2" s="27"/>
      <c r="E2" s="28"/>
      <c r="F2" s="28"/>
      <c r="G2" s="28"/>
      <c r="H2" s="28"/>
      <c r="I2" s="28"/>
      <c r="J2" s="29"/>
      <c r="K2" s="27"/>
      <c r="L2" s="30"/>
      <c r="M2"/>
      <c r="N2"/>
      <c r="O2"/>
      <c r="P2"/>
      <c r="Q2"/>
      <c r="R2"/>
    </row>
    <row r="3" spans="1:18" s="59" customFormat="1" ht="31.5">
      <c r="A3" s="37" t="s">
        <v>20</v>
      </c>
      <c r="B3" s="37" t="s">
        <v>227</v>
      </c>
      <c r="C3" s="37" t="s">
        <v>138</v>
      </c>
      <c r="D3" s="56">
        <v>2495</v>
      </c>
      <c r="E3" s="39">
        <v>1871.25</v>
      </c>
      <c r="F3" s="39">
        <v>2245.5</v>
      </c>
      <c r="G3" s="39"/>
      <c r="H3" s="39">
        <v>499</v>
      </c>
      <c r="I3" s="39">
        <v>199.59999999999991</v>
      </c>
      <c r="J3" s="57">
        <v>1</v>
      </c>
      <c r="K3" s="58">
        <v>814164020329</v>
      </c>
      <c r="L3" s="53"/>
      <c r="M3" s="40"/>
      <c r="N3" s="40"/>
      <c r="O3" s="40"/>
      <c r="P3" s="40"/>
      <c r="Q3" s="40"/>
      <c r="R3" s="40"/>
    </row>
    <row r="4" spans="1:18" s="59" customFormat="1" ht="31.5">
      <c r="A4" s="37" t="s">
        <v>17</v>
      </c>
      <c r="B4" s="37" t="s">
        <v>144</v>
      </c>
      <c r="C4" s="37" t="s">
        <v>139</v>
      </c>
      <c r="D4" s="56">
        <v>995</v>
      </c>
      <c r="E4" s="39">
        <f>D4*0.75</f>
        <v>746.25</v>
      </c>
      <c r="F4" s="39">
        <f>D4*0.9</f>
        <v>895.5</v>
      </c>
      <c r="G4" s="39"/>
      <c r="H4" s="39">
        <v>199</v>
      </c>
      <c r="I4" s="56">
        <v>79.599999999999909</v>
      </c>
      <c r="J4" s="66">
        <v>10</v>
      </c>
      <c r="K4" s="67"/>
      <c r="L4" s="67"/>
      <c r="M4" s="40"/>
      <c r="N4" s="40"/>
      <c r="O4" s="40"/>
      <c r="P4" s="40"/>
      <c r="Q4" s="40"/>
      <c r="R4" s="40"/>
    </row>
    <row r="5" spans="1:18" s="59" customFormat="1">
      <c r="A5" s="37" t="s">
        <v>18</v>
      </c>
      <c r="B5" s="37" t="s">
        <v>145</v>
      </c>
      <c r="C5" s="37" t="s">
        <v>140</v>
      </c>
      <c r="D5" s="56">
        <v>995</v>
      </c>
      <c r="E5" s="39">
        <f>D5*0.75</f>
        <v>746.25</v>
      </c>
      <c r="F5" s="39">
        <f>D5*0.9</f>
        <v>895.5</v>
      </c>
      <c r="G5" s="39"/>
      <c r="H5" s="39">
        <v>199</v>
      </c>
      <c r="I5" s="56">
        <v>79.599999999999909</v>
      </c>
      <c r="J5" s="66">
        <v>10</v>
      </c>
      <c r="K5" s="67"/>
      <c r="L5" s="67"/>
      <c r="M5" s="40"/>
      <c r="N5" s="40"/>
      <c r="O5" s="40"/>
      <c r="P5" s="40"/>
      <c r="Q5" s="40"/>
      <c r="R5" s="40"/>
    </row>
    <row r="6" spans="1:18" s="40" customFormat="1">
      <c r="A6" s="37" t="s">
        <v>19</v>
      </c>
      <c r="B6" s="37" t="s">
        <v>146</v>
      </c>
      <c r="C6" s="37" t="s">
        <v>141</v>
      </c>
      <c r="D6" s="56">
        <v>795</v>
      </c>
      <c r="E6" s="39">
        <f>D6*0.75</f>
        <v>596.25</v>
      </c>
      <c r="F6" s="39">
        <f>D6*0.9</f>
        <v>715.5</v>
      </c>
      <c r="G6" s="39"/>
      <c r="H6" s="39">
        <v>159</v>
      </c>
      <c r="I6" s="68">
        <v>63.600000000000023</v>
      </c>
      <c r="J6" s="41">
        <v>10</v>
      </c>
      <c r="K6" s="43"/>
      <c r="L6" s="43"/>
    </row>
    <row r="7" spans="1:18" s="40" customFormat="1" ht="31.5">
      <c r="A7" s="37" t="s">
        <v>15</v>
      </c>
      <c r="B7" s="37" t="s">
        <v>273</v>
      </c>
      <c r="C7" s="37" t="s">
        <v>147</v>
      </c>
      <c r="D7" s="38">
        <v>2495</v>
      </c>
      <c r="E7" s="39">
        <f>D7*0.75</f>
        <v>1871.25</v>
      </c>
      <c r="F7" s="39">
        <f>D7*0.9</f>
        <v>2245.5</v>
      </c>
      <c r="G7" s="43"/>
      <c r="H7" s="39">
        <f>'Price Sheet'!E15-('Education &amp; Demo'!E7*0.8)</f>
        <v>499</v>
      </c>
      <c r="I7" s="39">
        <f>'Price Sheet'!E15-('Education &amp; Demo'!F7*0.8)</f>
        <v>199.59999999999991</v>
      </c>
      <c r="J7" s="60" t="s">
        <v>142</v>
      </c>
      <c r="K7" s="42">
        <v>814164020817</v>
      </c>
      <c r="L7" s="55"/>
    </row>
    <row r="8" spans="1:18" s="40" customFormat="1">
      <c r="A8" s="37" t="s">
        <v>229</v>
      </c>
      <c r="B8" s="37" t="s">
        <v>230</v>
      </c>
      <c r="C8" s="37" t="s">
        <v>231</v>
      </c>
      <c r="D8" s="56">
        <v>1995</v>
      </c>
      <c r="E8" s="39">
        <v>1496.25</v>
      </c>
      <c r="F8" s="39">
        <v>1795.5</v>
      </c>
      <c r="G8" s="39"/>
      <c r="H8" s="39">
        <v>399</v>
      </c>
      <c r="I8" s="39">
        <v>159.59999999999991</v>
      </c>
      <c r="J8" s="60"/>
      <c r="K8" s="58">
        <v>814164020848</v>
      </c>
      <c r="L8" s="55"/>
    </row>
    <row r="9" spans="1:18" s="40" customFormat="1" ht="31.5">
      <c r="A9" s="37" t="s">
        <v>16</v>
      </c>
      <c r="B9" s="37" t="s">
        <v>148</v>
      </c>
      <c r="C9" s="37" t="s">
        <v>149</v>
      </c>
      <c r="D9" s="38">
        <v>1295</v>
      </c>
      <c r="E9" s="39">
        <f>D9*0.75</f>
        <v>971.25</v>
      </c>
      <c r="F9" s="39">
        <f>D9*0.9</f>
        <v>1165.5</v>
      </c>
      <c r="G9" s="43"/>
      <c r="H9" s="39">
        <f>'Price Sheet'!E17-('Education &amp; Demo'!E9*0.8)</f>
        <v>259</v>
      </c>
      <c r="I9" s="39">
        <f>'Price Sheet'!E17-('Education &amp; Demo'!F9*0.8)</f>
        <v>103.59999999999991</v>
      </c>
      <c r="J9" s="41">
        <v>10</v>
      </c>
      <c r="K9" s="42">
        <v>814164020718</v>
      </c>
      <c r="L9" s="43"/>
    </row>
    <row r="10" spans="1:18">
      <c r="A10" s="61" t="s">
        <v>284</v>
      </c>
      <c r="B10" s="61" t="s">
        <v>354</v>
      </c>
      <c r="C10" s="61" t="s">
        <v>285</v>
      </c>
      <c r="D10" s="148">
        <v>695</v>
      </c>
      <c r="E10" s="62">
        <v>521.25</v>
      </c>
      <c r="F10" s="62">
        <v>625.5</v>
      </c>
      <c r="G10" s="63"/>
      <c r="H10" s="64">
        <v>139</v>
      </c>
      <c r="I10" s="64">
        <v>55.6</v>
      </c>
      <c r="J10" s="63"/>
      <c r="K10" s="63"/>
      <c r="L10" s="65" t="s">
        <v>65</v>
      </c>
    </row>
    <row r="11" spans="1:18" ht="33.950000000000003" customHeight="1">
      <c r="A11" s="142" t="s">
        <v>334</v>
      </c>
      <c r="B11" s="143" t="s">
        <v>356</v>
      </c>
      <c r="C11" s="144" t="s">
        <v>355</v>
      </c>
      <c r="D11" s="147">
        <v>1499</v>
      </c>
      <c r="E11" s="147">
        <f>D11*0.75</f>
        <v>1124.25</v>
      </c>
      <c r="F11" s="147">
        <f>D11*0.9</f>
        <v>1349.1000000000001</v>
      </c>
      <c r="G11" s="147"/>
      <c r="H11" s="147">
        <v>299</v>
      </c>
      <c r="I11" s="147">
        <v>134.91</v>
      </c>
      <c r="J11" s="146" t="s">
        <v>142</v>
      </c>
      <c r="K11" s="145">
        <v>814164022002</v>
      </c>
      <c r="L11" s="141" t="s">
        <v>65</v>
      </c>
      <c r="N11" s="16"/>
    </row>
    <row r="12" spans="1:18">
      <c r="H12" s="16"/>
      <c r="I12" s="16"/>
      <c r="K12" s="17"/>
      <c r="L12" s="15"/>
      <c r="N12" s="16"/>
    </row>
    <row r="13" spans="1:18">
      <c r="H13" s="16"/>
      <c r="K13" s="17"/>
      <c r="L13" s="15"/>
      <c r="N13" s="16"/>
    </row>
    <row r="14" spans="1:18">
      <c r="H14" s="16"/>
      <c r="K14" s="17"/>
      <c r="L14" s="15"/>
      <c r="N14"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Sheet</vt:lpstr>
      <vt:lpstr>Education &amp; Demo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jbask</cp:lastModifiedBy>
  <dcterms:created xsi:type="dcterms:W3CDTF">2017-04-25T03:53:07Z</dcterms:created>
  <dcterms:modified xsi:type="dcterms:W3CDTF">2019-06-24T15:09:59Z</dcterms:modified>
</cp:coreProperties>
</file>